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3170" tabRatio="727" activeTab="15"/>
  </bookViews>
  <sheets>
    <sheet name="1. 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" sheetId="13" r:id="rId13"/>
    <sheet name="14." sheetId="14" r:id="rId14"/>
    <sheet name="15." sheetId="15" r:id="rId15"/>
    <sheet name="16." sheetId="16" r:id="rId16"/>
    <sheet name="17." sheetId="17" r:id="rId17"/>
  </sheets>
  <definedNames>
    <definedName name="_xlnm.Print_Titles" localSheetId="9">'10.'!$1:$2</definedName>
    <definedName name="_xlnm.Print_Titles" localSheetId="5">'6.'!$1:$5</definedName>
    <definedName name="_xlnm.Print_Titles" localSheetId="7">'8.'!$1:$5</definedName>
    <definedName name="_xlnm.Print_Titles" localSheetId="8">'9.'!$1:$1</definedName>
    <definedName name="_xlnm.Print_Area" localSheetId="2">'3.'!$A$1:$F$42</definedName>
  </definedNames>
  <calcPr fullCalcOnLoad="1"/>
</workbook>
</file>

<file path=xl/comments9.xml><?xml version="1.0" encoding="utf-8"?>
<comments xmlns="http://schemas.openxmlformats.org/spreadsheetml/2006/main">
  <authors>
    <author>user</author>
  </authors>
  <commentList>
    <comment ref="D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<sst xmlns="http://schemas.openxmlformats.org/spreadsheetml/2006/main" count="673" uniqueCount="484">
  <si>
    <t xml:space="preserve">1. Kapott előlegek </t>
  </si>
  <si>
    <t>2. Továbbadási célból folyósított támogatások</t>
  </si>
  <si>
    <t xml:space="preserve">3. Más szervezetet megillető bevételek elszámolása </t>
  </si>
  <si>
    <t>4. Forgótőke elszámolása</t>
  </si>
  <si>
    <t>7. - felhalmozási célú átvett pénzeszközre</t>
  </si>
  <si>
    <t>II. Költségvetési évet követően esedékes követ.</t>
  </si>
  <si>
    <t>6. - működési célú átvett pénzeszközre</t>
  </si>
  <si>
    <t>J./ Kincstári számlavez. kapcs. elszámolások</t>
  </si>
  <si>
    <t>K./ Passzív időbeli elhatárolások</t>
  </si>
  <si>
    <t>III. Követelés jellegű sajátos elszámolások</t>
  </si>
  <si>
    <t xml:space="preserve">1.- Eredményszemléletű bevételek elhatárolása </t>
  </si>
  <si>
    <t>1. Adott előlegek</t>
  </si>
  <si>
    <t>2. - Költségek, ráfordítások elhat.</t>
  </si>
  <si>
    <t>E./ Egyéb sajátos eszköz-oldali elszámolások</t>
  </si>
  <si>
    <t>3. - Halasztott eredmény-szemléletű bevételek elhat.</t>
  </si>
  <si>
    <t>F./Aktív időbeli elhatárolás</t>
  </si>
  <si>
    <t>2. Vagyonkez. adott eszk.</t>
  </si>
  <si>
    <t>1. Üzemelt.kez. adott eszk.</t>
  </si>
  <si>
    <t>IV. Koncesszióba, vagyon-kezelésbe, üzemelt.kez. adott eszközök</t>
  </si>
  <si>
    <t>1. - közhatalmi bevételre</t>
  </si>
  <si>
    <t>2. - működési bevételre</t>
  </si>
  <si>
    <t>3. - felhalmozási bevételre</t>
  </si>
  <si>
    <t>4. - műk.célú átvett pénzeszk</t>
  </si>
  <si>
    <t>5. - felhalmozási célú átvett pénzeszközre</t>
  </si>
  <si>
    <t>I./ Egyéb sajátos forrásoldali elszámolások</t>
  </si>
  <si>
    <t>Eredeti előirányzat</t>
  </si>
  <si>
    <t>T/M %</t>
  </si>
  <si>
    <t>A.</t>
  </si>
  <si>
    <t xml:space="preserve">Költségvetési bevételek </t>
  </si>
  <si>
    <t>Önkormányzatok működési támogatásai</t>
  </si>
  <si>
    <t xml:space="preserve">Működési bevételek </t>
  </si>
  <si>
    <t>ebből: kapott kamatok</t>
  </si>
  <si>
    <t>Egyéb működési célú támogatások államháztartáson belülről</t>
  </si>
  <si>
    <t>Egyéb működési célú pénzeszközátvétel</t>
  </si>
  <si>
    <t>B.</t>
  </si>
  <si>
    <t xml:space="preserve">Költségvetési kiadások </t>
  </si>
  <si>
    <t xml:space="preserve">Munkaadókat terhelő járulékok </t>
  </si>
  <si>
    <t>Dologi kiadások</t>
  </si>
  <si>
    <t>Támogatásértékű működési kiadások</t>
  </si>
  <si>
    <t>Működési célú pénzeszköz átadások</t>
  </si>
  <si>
    <t>Működési céltartalék</t>
  </si>
  <si>
    <t>C.</t>
  </si>
  <si>
    <t>Finanszírozási kiadások</t>
  </si>
  <si>
    <t xml:space="preserve">Működési célú hitel törlesztése </t>
  </si>
  <si>
    <t>Államháztartáson belüli megelőlegez. folyósítása</t>
  </si>
  <si>
    <t>D.</t>
  </si>
  <si>
    <t xml:space="preserve">Finanszírozási bevételek </t>
  </si>
  <si>
    <t>Maradvány igénybevétel</t>
  </si>
  <si>
    <t>Államháztartáson belüli megelőlegezések</t>
  </si>
  <si>
    <t xml:space="preserve">Engedélyezett létszám </t>
  </si>
  <si>
    <t>Elvonások és befizetések</t>
  </si>
  <si>
    <t>VAGYONKIMUTATÁS
a könyvviteli mérlegben értékkel szereplő forrásokról</t>
  </si>
  <si>
    <t>állományi 
érték</t>
  </si>
  <si>
    <t>Sor-szám</t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</si>
  <si>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</si>
  <si>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</si>
  <si>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</si>
  <si>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</si>
  <si>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</si>
  <si>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</si>
  <si>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</si>
  <si>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</si>
  <si>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</si>
  <si>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</si>
  <si>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</si>
  <si>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</si>
  <si>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</si>
  <si>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</si>
  <si>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</si>
  <si>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23.</t>
  </si>
  <si>
    <t>24.</t>
  </si>
  <si>
    <t>25.</t>
  </si>
  <si>
    <t>26.</t>
  </si>
  <si>
    <t>27.</t>
  </si>
  <si>
    <t>28.</t>
  </si>
  <si>
    <t>29.</t>
  </si>
  <si>
    <t>Bevételek</t>
  </si>
  <si>
    <t>Kiadások</t>
  </si>
  <si>
    <t>Általános tartalék</t>
  </si>
  <si>
    <t>Megnevezés</t>
  </si>
  <si>
    <t>Személyi juttatások</t>
  </si>
  <si>
    <t>30.</t>
  </si>
  <si>
    <t>31.</t>
  </si>
  <si>
    <t>Közhatalmi bevételek</t>
  </si>
  <si>
    <t>Egyéb működési célú kiadások</t>
  </si>
  <si>
    <t>Felújítások</t>
  </si>
  <si>
    <t>Módosított előirányzat</t>
  </si>
  <si>
    <t>Eszközök</t>
  </si>
  <si>
    <t>állományi érték</t>
  </si>
  <si>
    <t>Források</t>
  </si>
  <si>
    <t>I. Immateriális javak</t>
  </si>
  <si>
    <t>II. Tárgyi eszközök</t>
  </si>
  <si>
    <t>1. Ingatlanok, kapcs.v.ért.j.</t>
  </si>
  <si>
    <t>3. Járművek</t>
  </si>
  <si>
    <t>1. Tartós részesedések</t>
  </si>
  <si>
    <t>2. Értékpapírok</t>
  </si>
  <si>
    <t>I. Készletek</t>
  </si>
  <si>
    <t>Eszközök összesen:</t>
  </si>
  <si>
    <t>Források összesen:</t>
  </si>
  <si>
    <t>Teljesítés</t>
  </si>
  <si>
    <t>Adatok: ezer forintban!</t>
  </si>
  <si>
    <t>ESZKÖZÖK</t>
  </si>
  <si>
    <t>Sorszám</t>
  </si>
  <si>
    <t>Bruttó</t>
  </si>
  <si>
    <t xml:space="preserve">Könyv szerinti 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</si>
  <si>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</si>
  <si>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</si>
  <si>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</si>
  <si>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</si>
  <si>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</si>
  <si>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</si>
  <si>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</si>
  <si>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</si>
  <si>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</si>
  <si>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</si>
  <si>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</si>
  <si>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</si>
  <si>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</si>
  <si>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</si>
  <si>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</si>
  <si>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</si>
  <si>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</si>
  <si>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</si>
  <si>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</si>
  <si>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</si>
  <si>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</si>
  <si>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</si>
  <si>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</si>
  <si>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</si>
  <si>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</si>
  <si>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</si>
  <si>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</si>
  <si>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</si>
  <si>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</si>
  <si>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</si>
  <si>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</si>
  <si>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</si>
  <si>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</si>
  <si>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</si>
  <si>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</si>
  <si>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</si>
  <si>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</si>
  <si>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</si>
  <si>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</si>
  <si>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</si>
  <si>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A</t>
  </si>
  <si>
    <t>B</t>
  </si>
  <si>
    <t>C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</si>
  <si>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</si>
  <si>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</si>
  <si>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</si>
  <si>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</si>
  <si>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</si>
  <si>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</si>
  <si>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</si>
  <si>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</si>
  <si>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</si>
  <si>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</si>
  <si>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</si>
  <si>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ESZKÖZOLDALI ELSZÁMOLÁSOK</t>
  </si>
  <si>
    <t>K) PASSZÍV IDŐBELI ELHATÁROLÁSOK</t>
  </si>
  <si>
    <t>FORRÁSOK ÖSSZESEN  (07+11+12+13)</t>
  </si>
  <si>
    <t>előző időszak</t>
  </si>
  <si>
    <t>tárgyi időszak</t>
  </si>
  <si>
    <t>A./ Nemzeti vagyonba tart. befektetett eszközök</t>
  </si>
  <si>
    <t>G./ Saját tőke</t>
  </si>
  <si>
    <t>1. Vagyoni értékű jogok</t>
  </si>
  <si>
    <t>2. Szellemi termékek</t>
  </si>
  <si>
    <t>III. Egyéb eszközök indulás-kori értéke és változásai</t>
  </si>
  <si>
    <t>2. Gépek,berend, járművek</t>
  </si>
  <si>
    <t>H./ Kötelezettségek</t>
  </si>
  <si>
    <t>4. Beruházások, felújítások</t>
  </si>
  <si>
    <t>III. Befektetett pü.eszközök</t>
  </si>
  <si>
    <t>1. - személyi juttatásokra</t>
  </si>
  <si>
    <t>3. - dologi kiadásokra</t>
  </si>
  <si>
    <t>5. - egyéb műk.célú kiadásokra</t>
  </si>
  <si>
    <t>6. - beruházásokra</t>
  </si>
  <si>
    <t>7. - felújításokra</t>
  </si>
  <si>
    <t>B./ Nemzeti vagyonba tartozó forgóeszközök</t>
  </si>
  <si>
    <t>9. - finanszírozási kiadásokra</t>
  </si>
  <si>
    <t>II. Költségetési évet követően esedékes kötelezettségek</t>
  </si>
  <si>
    <t>1. Vásárolt készletek</t>
  </si>
  <si>
    <t>3. Egyéb készletek</t>
  </si>
  <si>
    <t>2. - munkadókat terh. járulékra</t>
  </si>
  <si>
    <t>C./ Pénzeszközök</t>
  </si>
  <si>
    <t>II. Pénztárak</t>
  </si>
  <si>
    <t>III. Forintszámlák</t>
  </si>
  <si>
    <t xml:space="preserve">6. - beruházásokra </t>
  </si>
  <si>
    <t>IV. Devizaszámlák</t>
  </si>
  <si>
    <t>V. Idegen pénzeszközök</t>
  </si>
  <si>
    <t>D./ Követelések</t>
  </si>
  <si>
    <t>I. Költségvetési évben esedékes követelések</t>
  </si>
  <si>
    <t>Cím</t>
  </si>
  <si>
    <t>Költségvetési bevételek</t>
  </si>
  <si>
    <t>Finanszírozási bevételek</t>
  </si>
  <si>
    <t>Bevételek összesen</t>
  </si>
  <si>
    <t>I. Működési bevételek</t>
  </si>
  <si>
    <t>II. Felhalmozási bevételek</t>
  </si>
  <si>
    <t>III. Kölcsö-nök</t>
  </si>
  <si>
    <t>Alcím</t>
  </si>
  <si>
    <t>Pénz-eszköz átvétel</t>
  </si>
  <si>
    <t>Felhal-mozási bevételek</t>
  </si>
  <si>
    <t>Működési</t>
  </si>
  <si>
    <t>Felhalmozási</t>
  </si>
  <si>
    <t>Társulás összesen</t>
  </si>
  <si>
    <t>Eredeti  EI.</t>
  </si>
  <si>
    <t xml:space="preserve">Teljesítés </t>
  </si>
  <si>
    <t xml:space="preserve"> Eredeti  EI.</t>
  </si>
  <si>
    <t xml:space="preserve"> Teljesítés </t>
  </si>
  <si>
    <t>b) Társulás</t>
  </si>
  <si>
    <t>Költségvetési kiadások</t>
  </si>
  <si>
    <t>Kiadások összesen</t>
  </si>
  <si>
    <t>Engedélye-zett  létszám</t>
  </si>
  <si>
    <t>I. Működési költségvetés</t>
  </si>
  <si>
    <t>II. Felhalmozási költségvetés</t>
  </si>
  <si>
    <t>Egyéb felhal-mozási kiadások</t>
  </si>
  <si>
    <t>Tám. értékű kiadások Áht.belülre</t>
  </si>
  <si>
    <t>Elvonások, befizetések</t>
  </si>
  <si>
    <t>Eredeti   EI.</t>
  </si>
  <si>
    <t>Módosított EI</t>
  </si>
  <si>
    <t xml:space="preserve">    Eredeti   EI.</t>
  </si>
  <si>
    <t xml:space="preserve">Módosított EI </t>
  </si>
  <si>
    <r>
      <t xml:space="preserve">b) </t>
    </r>
    <r>
      <rPr>
        <b/>
        <sz val="10"/>
        <rFont val="Book Antiqua"/>
        <family val="1"/>
      </rPr>
      <t>Társulás</t>
    </r>
  </si>
  <si>
    <t xml:space="preserve">Intézmény neve                 </t>
  </si>
  <si>
    <t xml:space="preserve">Maradvány </t>
  </si>
  <si>
    <t xml:space="preserve">Kötelezettséggel terhelt maradvány </t>
  </si>
  <si>
    <t>Összesen</t>
  </si>
  <si>
    <t xml:space="preserve"> FORRÁSOK</t>
  </si>
  <si>
    <t xml:space="preserve"> T/M%</t>
  </si>
  <si>
    <t>Keszthely és Környéke Kistérségi Többcélú Társulás</t>
  </si>
  <si>
    <t>Keszthely és Környéke Kistérségi Többcélú  Társulás Szociális Szolgáltató Központ</t>
  </si>
  <si>
    <t xml:space="preserve">   T/M%</t>
  </si>
  <si>
    <t>5. - egyéb működési c.kiadás</t>
  </si>
  <si>
    <t>Bevételek összesen (A + D)</t>
  </si>
  <si>
    <t>Kiadások összesen (B + C)</t>
  </si>
  <si>
    <t xml:space="preserve"> I. Immateriális javak</t>
  </si>
  <si>
    <t>IV. Koncesszióba, vagyonkezelésbe adott eszközök</t>
  </si>
  <si>
    <t>II. Értékpapírok</t>
  </si>
  <si>
    <t>I. Lekötött bankbetétek</t>
  </si>
  <si>
    <t>II. Pénztárak, csekkek, betétkönyvek</t>
  </si>
  <si>
    <t xml:space="preserve">I.  Költségvetési évben esedékes követelések  </t>
  </si>
  <si>
    <t xml:space="preserve">II.  Költségvetési évet követően esedékes követelések  </t>
  </si>
  <si>
    <t>III.  Követelés jellegű sajátos elszámolások</t>
  </si>
  <si>
    <t>I. December havi illetmények, munkabérek elszámolása</t>
  </si>
  <si>
    <t>II. Utalványok, bérletek és más hasonló, készpénz-helyettesítő fizetési eszköznek nem minősülő eszközök elszámolásai</t>
  </si>
  <si>
    <t>F) Aktív időbeli elhatárolások</t>
  </si>
  <si>
    <t>1.1. Forgalomképtelen ingatlanok és kapcsolódó vagyoni értékű jogok</t>
  </si>
  <si>
    <t>1.2. Nemzetgazdasági szempontból kiemelt jelentőségű ingtalanok és kapcsolódó vagyoni értékű jogok</t>
  </si>
  <si>
    <t xml:space="preserve">1.3. Korl. forgalomk. ingatl. és kapcs. vagyoni érétkű jogok </t>
  </si>
  <si>
    <t>2.1. Forgalomképtelen gépek,berendezések, felszerelések, járművek</t>
  </si>
  <si>
    <t>2.2. Nemzetgazdasági szempontból kiemelt jelentőségű gépek, berendezések, felszerelések, járművek</t>
  </si>
  <si>
    <t>2.3. Korlátozottan forgalomképes gépek, berendezések, felszerelések, járművek</t>
  </si>
  <si>
    <t>2.4. Üzleti gépek, berendezések és felszerelések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</si>
  <si>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</si>
  <si>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</si>
  <si>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</si>
  <si>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</si>
  <si>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1.1. Forgalomképtelen tartós részesedések</t>
  </si>
  <si>
    <t>1.2. Nemzetgazdasági szempontból kiemelt jelentőségűtartós részesedések</t>
  </si>
  <si>
    <t>1.3. Korlátozottan forgalomképes tartós részesedések</t>
  </si>
  <si>
    <t>1.4. Üzleti tartós részesedések</t>
  </si>
  <si>
    <t>2.1. Forgalomképtelen tartós hitelviszonyt megtestesítő értékpapírok</t>
  </si>
  <si>
    <t>2.2. Nemzetgazdasági szempontból kiemelt jelentőségű tartós hitelviszonyt megtestesítő értékpapírok</t>
  </si>
  <si>
    <t>2.3. Korlátozottan forgalomképes tartós hitelviszonyt megtestesítő értékpapírok</t>
  </si>
  <si>
    <t>2.4. Üzleti tartós hitelviszonyt megtestesítő értékpapírok</t>
  </si>
  <si>
    <t>3.1. Forgalomképtelen befektetett pénzügyi eszközök értékhelyesbítése</t>
  </si>
  <si>
    <t>3.3. Korlátozottan forgalomképes befektetett pénzügyi eszközök értékhelyesbítése</t>
  </si>
  <si>
    <t>3.4. Üzleti befektetett pénzügyi eszközök értékhelyesbítése</t>
  </si>
  <si>
    <t>3.2. Nemzetgazdasági szempontból kiemelt jelentőségű befektetett pénzügyi eszközök értékhelyesbítése</t>
  </si>
  <si>
    <t xml:space="preserve"> I. Készletek</t>
  </si>
  <si>
    <t>1.4. Üzleti ingatlanok és kapcsolódó vagyoni értékű jogok</t>
  </si>
  <si>
    <t>5.1. Forgalomképtelen tárgyi eszközök értékhelyesbításe</t>
  </si>
  <si>
    <t>5.2. Nemzetgazdasági szempontból kiemelt jelentőségű tárgyi eszközök értékhelyesbításe</t>
  </si>
  <si>
    <t>5.3. Korlátozottan forgalomképes tárgyi eszközök értékhelyesbításe</t>
  </si>
  <si>
    <t>5.4. Üzleti tárgyi eszközök értékhelyesbításe</t>
  </si>
  <si>
    <t>II. Tárgyi eszközök   (03+08+13+18+23)</t>
  </si>
  <si>
    <t>1. Ingatlanok és kapcsolódó vagyoni értékű jogok   (04+05+06+07)</t>
  </si>
  <si>
    <t>2. Gépek berendezések és felszerelések, járművek (09+10+11+12)</t>
  </si>
  <si>
    <t>3. Tenyészállatok (14+15+16+17)</t>
  </si>
  <si>
    <t>4. Beruházáosk, felújítások (19+20+21+22)</t>
  </si>
  <si>
    <t>5. Tárgyi eszközök értékhelyesbításe (24+25+26+27)</t>
  </si>
  <si>
    <t>III. Befektetett pénzügyi eszközök (29+34+39)</t>
  </si>
  <si>
    <t>1. Tartós részesedések  (30+31+32+33)</t>
  </si>
  <si>
    <t>2. Tartós hitelviszonyt megtesetsítő értékpapírok (35+36+37+38)</t>
  </si>
  <si>
    <t>3. Befektetett pénzügyi eszközök értékhelyesbítése (40+41+42+43)</t>
  </si>
  <si>
    <t>A) Nemzeti vagyonba tart. befektetett eszközök (01+02+28+44)</t>
  </si>
  <si>
    <t>B) Nemzeti vagyonba tartozó forgóeszközök (46+47)</t>
  </si>
  <si>
    <t>C) Pénzeszközök (49+50+51+52)</t>
  </si>
  <si>
    <t>D) Követelések (54+55+56)</t>
  </si>
  <si>
    <t>E) Egyéb sajátos eszközoldali elszámolások (58+59)</t>
  </si>
  <si>
    <t>ESZKÖZÖK ÖSSZESEN  (45+48+53+57+60+61)</t>
  </si>
  <si>
    <t>D</t>
  </si>
  <si>
    <t>Módosított EI.</t>
  </si>
  <si>
    <t>a) SzSzSzk</t>
  </si>
  <si>
    <t xml:space="preserve"> Módosított EI.</t>
  </si>
  <si>
    <t>Működési bevételek</t>
  </si>
  <si>
    <t>Működési c. egyéb támogatások</t>
  </si>
  <si>
    <t>Felhalmozási c. egyéb bevételek</t>
  </si>
  <si>
    <t>V. Maradvány igénybevétel</t>
  </si>
  <si>
    <t>IV. Irányítószervtől kapott támogatás</t>
  </si>
  <si>
    <t>ezer Ft</t>
  </si>
  <si>
    <t>I. Működési célú bevételek</t>
  </si>
  <si>
    <t>I. Működési célú kiadások</t>
  </si>
  <si>
    <t>1. Közhatalmi bevételek</t>
  </si>
  <si>
    <t>1. Személyi juttatások</t>
  </si>
  <si>
    <t>2. Önkormányzatok működési támogatása</t>
  </si>
  <si>
    <t xml:space="preserve">2. Munkaadókat terhelő járulékok </t>
  </si>
  <si>
    <t>3. Működési bevételek</t>
  </si>
  <si>
    <t>3. Dologi kiadások</t>
  </si>
  <si>
    <t>4. Működési c. egyéb támogatások</t>
  </si>
  <si>
    <t>5. Működési célú átvett pénzeszközök</t>
  </si>
  <si>
    <t>5. Tartalék</t>
  </si>
  <si>
    <t>6. Támogatási kölcsönök visszatérülése</t>
  </si>
  <si>
    <t>6. Ellátottak pénzbeli juttatásai</t>
  </si>
  <si>
    <t>7. Maradvány igénybevétele</t>
  </si>
  <si>
    <t>7. Elvonások és befizetések</t>
  </si>
  <si>
    <t xml:space="preserve">8. Működési célú hitel felvétele </t>
  </si>
  <si>
    <t>8. Működési c. kölcsönök nyújtása</t>
  </si>
  <si>
    <t>Működési célú bevételek összesen:</t>
  </si>
  <si>
    <t>9. Működési c. kölcsönök törlesztése</t>
  </si>
  <si>
    <t>Működési célú kiadások összesen:</t>
  </si>
  <si>
    <t>II. Felhalmozási célú bevételek</t>
  </si>
  <si>
    <t>1. Felhalmozási bevételek</t>
  </si>
  <si>
    <t>II. Felhalmozási célú kiadások</t>
  </si>
  <si>
    <t>2. Felhalmozási c. támogatások</t>
  </si>
  <si>
    <t>1. Beruházások</t>
  </si>
  <si>
    <t>3. Felhalmozási célú átvett pénzeszközök</t>
  </si>
  <si>
    <t>2. Felújítások</t>
  </si>
  <si>
    <t>4. Maradvány igénybevétele</t>
  </si>
  <si>
    <t>3. Felhalmozási c. kölcsönök nyújtása</t>
  </si>
  <si>
    <t>5. Felhalmozási célú hitelek felvétele</t>
  </si>
  <si>
    <t>4. Felhalmozási c. kölcsönök törlesztése</t>
  </si>
  <si>
    <t>6. Kölcsön visszatérülése</t>
  </si>
  <si>
    <t>5. Felhalmozási c. egyéb támogatások</t>
  </si>
  <si>
    <t>Felhalmozási célú kiadások összesen:</t>
  </si>
  <si>
    <t>Felhalmozási célú bevételek:</t>
  </si>
  <si>
    <t>Mindösszesen:</t>
  </si>
  <si>
    <t xml:space="preserve">Szabad maradvány </t>
  </si>
  <si>
    <r>
      <t>a</t>
    </r>
    <r>
      <rPr>
        <b/>
        <sz val="10"/>
        <rFont val="Book Antiqua"/>
        <family val="1"/>
      </rPr>
      <t>) SzSzK</t>
    </r>
  </si>
  <si>
    <t>VAGYONKIMUTATÁS</t>
  </si>
  <si>
    <t>Intézményi beruhá-zások</t>
  </si>
  <si>
    <t>Munka-adókat terhelő járulékok és szoc. hozzájár. adó</t>
  </si>
  <si>
    <t>Ellátottak pénzbeli jutt.</t>
  </si>
  <si>
    <t>Végleges pénzeszköz átadások</t>
  </si>
  <si>
    <t>Finanszírozási   kiadások</t>
  </si>
  <si>
    <t>Kimutatás a többéves kihatással járó várható kötelezettségekről</t>
  </si>
  <si>
    <t>Készfizető kezesség</t>
  </si>
  <si>
    <t>Adósságot keletkeztető ügyletekből és kezességvállalásokból fennálló kötelezettségek</t>
  </si>
  <si>
    <t>Kötelezettségvállalás a következő évekre</t>
  </si>
  <si>
    <t>Hitel</t>
  </si>
  <si>
    <t>Részletfizetés</t>
  </si>
  <si>
    <t>Hitelkamatok</t>
  </si>
  <si>
    <t>Készfizető kezesség kamata, egyéb bankköltségek</t>
  </si>
  <si>
    <t>Egyéb kötelezettségek</t>
  </si>
  <si>
    <t>Részesedések</t>
  </si>
  <si>
    <t xml:space="preserve">Sorszám </t>
  </si>
  <si>
    <t>Gazdasági társaság neve</t>
  </si>
  <si>
    <t>Székhelye</t>
  </si>
  <si>
    <t>Érték e Ft</t>
  </si>
  <si>
    <t>Beruházás megnevezése</t>
  </si>
  <si>
    <t>Kötelező feladat</t>
  </si>
  <si>
    <t>Önként vállalt feladat</t>
  </si>
  <si>
    <t>Keszthely és Környéke Kistérségi Többcélú Társulás Szociális Szolgáltató Központ</t>
  </si>
  <si>
    <t>Informatikai eszközök</t>
  </si>
  <si>
    <t xml:space="preserve">Kisértékű tárgyi eszközök </t>
  </si>
  <si>
    <t>Keszthely és Környéke Kistérségi Többcélú Társulás összesen:</t>
  </si>
  <si>
    <t>PÉNZESZKÖZÖK VÁLTOZÁSÁNAK BEMUTATÁSA</t>
  </si>
  <si>
    <t>Összesen:</t>
  </si>
  <si>
    <t>2023.</t>
  </si>
  <si>
    <t>ebből: Bankszámlák egyenlege</t>
  </si>
  <si>
    <t>ebből: Lekötött betét</t>
  </si>
  <si>
    <t>ebből: Pénztárak és betétkönyvek egyenlege</t>
  </si>
  <si>
    <t>Bevételek (+)</t>
  </si>
  <si>
    <t>Kiadások (-)</t>
  </si>
  <si>
    <t>Pénzmaradvány (-)</t>
  </si>
  <si>
    <t>valamint + / - 36-osok, 098 egyenlege</t>
  </si>
  <si>
    <t>7.</t>
  </si>
  <si>
    <t>8.</t>
  </si>
  <si>
    <t>9.</t>
  </si>
  <si>
    <t>Összeg</t>
  </si>
  <si>
    <t>2024.</t>
  </si>
  <si>
    <t>2022. év</t>
  </si>
  <si>
    <t>2022. évi teljesítés</t>
  </si>
  <si>
    <t>2025.</t>
  </si>
  <si>
    <t>Pénzkészlet 2022. január 1-jén</t>
  </si>
  <si>
    <t>Záró pénzkészlet 2022. december 31-én</t>
  </si>
  <si>
    <t>Egyéb működési célú támogatások ÁHT-n belülre</t>
  </si>
  <si>
    <t xml:space="preserve">Teljesítésből </t>
  </si>
  <si>
    <t>Keszthelyi Polgármesteri Hivatal</t>
  </si>
  <si>
    <t>Gazdasági Ellátó Szervezet Keszthely</t>
  </si>
  <si>
    <t>Társulás összesen:</t>
  </si>
  <si>
    <t>Slachta Margit Nemzeti Szociálpolitikai Intézet</t>
  </si>
  <si>
    <t>Maradvány igénybevétele</t>
  </si>
  <si>
    <t>Egyéb felhalmozási célú kiadások</t>
  </si>
  <si>
    <t>Beruházások</t>
  </si>
  <si>
    <t>Felhalmozási célú átvett pénzeszközök</t>
  </si>
  <si>
    <t>Önként váll. feladat</t>
  </si>
  <si>
    <t xml:space="preserve">Teljesítés    </t>
  </si>
  <si>
    <t>Felhalmozási kiadások összesen (B + C)</t>
  </si>
  <si>
    <t>Felhalmozási bevételek összesen (A + D)</t>
  </si>
  <si>
    <t>Felhalmozási célú hitel felvétele</t>
  </si>
  <si>
    <t>Hiány külső finanszírozása</t>
  </si>
  <si>
    <t>Hiány belső finanszírozása</t>
  </si>
  <si>
    <t>Felhamozási hiány-/többlet+ (A-B) :</t>
  </si>
  <si>
    <t>Fejlesztési céltartalék</t>
  </si>
  <si>
    <t>Egyéb felhalmozási célú támogatások ÁHT-n kívülre</t>
  </si>
  <si>
    <t>Kölcsön nyújtása ÁHT-n kívülre</t>
  </si>
  <si>
    <t xml:space="preserve">Egyéb felhalmozási célú támogatások ÁHT-n belülre </t>
  </si>
  <si>
    <t>Felhalmozási bevételek</t>
  </si>
  <si>
    <t xml:space="preserve">Felhalmozási célú támogatások államháztartáson belülről </t>
  </si>
  <si>
    <r>
      <t>Támogatási célú finanszírozási műveletek</t>
    </r>
    <r>
      <rPr>
        <b/>
        <sz val="10"/>
        <rFont val="Book Antiqua"/>
        <family val="1"/>
      </rPr>
      <t xml:space="preserve"> (018030)</t>
    </r>
  </si>
  <si>
    <t xml:space="preserve">Kormányzati funkciók </t>
  </si>
  <si>
    <t>II. Felhalmozási  költségvetés</t>
  </si>
  <si>
    <t>Irányító szervi támogatások folyósítása</t>
  </si>
  <si>
    <t xml:space="preserve">ÁHT- belüli megelőlegezés visszafiz. </t>
  </si>
  <si>
    <t>Hitelek</t>
  </si>
  <si>
    <t>Személyi jutta-tások</t>
  </si>
  <si>
    <t xml:space="preserve">Munka-adókat terhelő járulékok </t>
  </si>
  <si>
    <t>Ellátot-tak pénz-beli jutta-tása</t>
  </si>
  <si>
    <t>Beruházás</t>
  </si>
  <si>
    <t>Felújítás</t>
  </si>
  <si>
    <t>Egyéb működési célú támogatás ÁHT-n belülre</t>
  </si>
  <si>
    <t>Egyéb működési célú támogatások ÁHT-n kivülre</t>
  </si>
  <si>
    <t>Tartalék</t>
  </si>
  <si>
    <t>Kölcsön</t>
  </si>
  <si>
    <t>Egyéb felhalm. támogatás ÁHT-belülre</t>
  </si>
  <si>
    <t xml:space="preserve">Egyéb felhalm. célú támog. ÁHT-n kivülre </t>
  </si>
  <si>
    <t>Felhal-mozási tartalék</t>
  </si>
  <si>
    <t xml:space="preserve">Kölcsön </t>
  </si>
  <si>
    <t>Módosítás</t>
  </si>
  <si>
    <t>Házi sny. módosított előirányzat</t>
  </si>
  <si>
    <t>Jelzőrendsz. házi sny.módosított előirányzat</t>
  </si>
  <si>
    <t>Család- és gy.jóléti sz. módosított előirányzat</t>
  </si>
  <si>
    <t>Társulás módosított előirányzat</t>
  </si>
  <si>
    <t xml:space="preserve">Összesen </t>
  </si>
  <si>
    <t>Összesen módosított előirányzat</t>
  </si>
  <si>
    <t>eből: köt.feladat</t>
  </si>
  <si>
    <t>önként vállalt feladat</t>
  </si>
  <si>
    <t>III. Pénzforgalom nélk.bev.</t>
  </si>
  <si>
    <t>ÁHT-n belüli meg-előle-gezés</t>
  </si>
  <si>
    <t>Hitelek felvétele</t>
  </si>
  <si>
    <t>Önkormány-zatok működési támogatásai</t>
  </si>
  <si>
    <t>Működési célú támog. ÁHT-n belülről</t>
  </si>
  <si>
    <t>Kölcsön vissza-térülés</t>
  </si>
  <si>
    <t>Működési célú átvett pénzeszközök</t>
  </si>
  <si>
    <t>Ingatlan értékesítés</t>
  </si>
  <si>
    <t>Önkor-mány-zatok felh.tám.</t>
  </si>
  <si>
    <t>Része-sedések értéke-sítése</t>
  </si>
  <si>
    <t>Felhalm. célú támog. ÁHT-n belülről</t>
  </si>
  <si>
    <t>Műkö-dési célra</t>
  </si>
  <si>
    <t>Felhal-mozási célra</t>
  </si>
  <si>
    <t>ebből: köt.feladat</t>
  </si>
  <si>
    <t>Házi segítségnyújtás eredeti előirányzat</t>
  </si>
  <si>
    <t>Jelzőrendszeres házi segítségnyújtás eredeti előirányzat</t>
  </si>
  <si>
    <t>Család- és gyermekjóléti szolgálat eredeti előirányzat</t>
  </si>
  <si>
    <t>T/M%</t>
  </si>
  <si>
    <t>Társulás eredeti előirányzat</t>
  </si>
  <si>
    <t xml:space="preserve">Vagyonkimutatás az érték nélkül kimutatott eszközökről  (2022) 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</si>
  <si>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</si>
  <si>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</si>
  <si>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</si>
  <si>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</si>
  <si>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</si>
  <si>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</si>
  <si>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(1+…+4)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</si>
  <si>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</si>
  <si>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</si>
  <si>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</si>
  <si>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</si>
  <si>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(6+…+09)</t>
  </si>
  <si>
    <t> Bérbe vett készletek</t>
  </si>
  <si>
    <t> Letétbe bizományba átvett készletek</t>
  </si>
  <si>
    <t> Intervenciós készletek</t>
  </si>
  <si>
    <t> 03 számlacsoportban nyilvántartott készletek (11+…+13)</t>
  </si>
  <si>
    <t xml:space="preserve"> Közgyűjtemény</t>
  </si>
  <si>
    <t> Saját gyűjteményben nyilvántartott kulturális javak</t>
  </si>
  <si>
    <t> Régészeti lelet (Baltoni Múzeum)</t>
  </si>
  <si>
    <t> Egyéb érték nélkül nyilvántartott eszközök</t>
  </si>
  <si>
    <t>Gyűjtemény, régészeti lelet* (15+…+17)</t>
  </si>
  <si>
    <t>19.</t>
  </si>
  <si>
    <t>20.</t>
  </si>
  <si>
    <t>21.</t>
  </si>
  <si>
    <t>22.</t>
  </si>
  <si>
    <t>Összesen 5+10+14+19: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</si>
</sst>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_-* #,##0.0\ _F_t_-;\-* #,##0.0\ _F_t_-;_-* &quot;-&quot;??\ _F_t_-;_-@_-"/>
    <numFmt numFmtId="174" formatCode="[$€-2]\ #\ ##,000_);[Red]\([$€-2]\ #\ ##,000\)"/>
    <numFmt numFmtId="175" formatCode="00"/>
    <numFmt numFmtId="176" formatCode="#,###\ _F_t;\-#,###\ _F_t"/>
    <numFmt numFmtId="177" formatCode="_-* #,##0.00\ _F_t_-;\-* #,##0.00\ _F_t_-;_-* \-??\ _F_t_-;_-@_-"/>
    <numFmt numFmtId="178" formatCode="_-* #,##0\ _F_t_-;\-* #,##0\ _F_t_-;_-* \-??\ _F_t_-;_-@_-"/>
    <numFmt numFmtId="179" formatCode="#,###__"/>
    <numFmt numFmtId="180" formatCode="#,##0.0"/>
    <numFmt numFmtId="181" formatCode="#,###__;\-\ #,###__"/>
    <numFmt numFmtId="182" formatCode="#,###__;\-#,###__"/>
    <numFmt numFmtId="183" formatCode="#,##0_ ;\-#,##0\ "/>
    <numFmt numFmtId="184" formatCode="_-* #,##0.0\ _F_t_-;\-* #,##0.0\ _F_t_-;_-* \-??\ _F_t_-;_-@_-"/>
    <numFmt numFmtId="185" formatCode="0.0"/>
    <numFmt numFmtId="186" formatCode="0.0000%"/>
    <numFmt numFmtId="187" formatCode="0.0%"/>
    <numFmt numFmtId="188" formatCode="_-* #,##0.000\ _F_t_-;\-* #,##0.000\ _F_t_-;_-* &quot;-&quot;??\ _F_t_-;_-@_-"/>
    <numFmt numFmtId="189" formatCode="0.000%"/>
    <numFmt numFmtId="190" formatCode="0.000"/>
    <numFmt numFmtId="191" formatCode="0.00000%"/>
    <numFmt numFmtId="192" formatCode="0.0000000"/>
    <numFmt numFmtId="193" formatCode="0.000000"/>
    <numFmt numFmtId="194" formatCode="0.00000"/>
    <numFmt numFmtId="195" formatCode="_-* #,##0.000\ _F_t_-;\-* #,##0.000\ _F_t_-;_-* \-??\ _F_t_-;_-@_-"/>
    <numFmt numFmtId="196" formatCode="0.000000%"/>
    <numFmt numFmtId="197" formatCode="_-* #,##0.0000\ _F_t_-;\-* #,##0.0000\ _F_t_-;_-* \-??\ _F_t_-;_-@_-"/>
    <numFmt numFmtId="198" formatCode="#,##0\ &quot;Ft&quot;"/>
    <numFmt numFmtId="199" formatCode="[$¥€-2]\ #\ ##,000_);[Red]\([$€-2]\ #\ ##,000\)"/>
    <numFmt numFmtId="200" formatCode="&quot;H-&quot;0000"/>
  </numFmts>
  <fonts count="83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8"/>
      <name val="Book Antiqua"/>
      <family val="1"/>
    </font>
    <font>
      <sz val="10"/>
      <name val="Arial CE"/>
      <family val="0"/>
    </font>
    <font>
      <sz val="12"/>
      <name val="Times New Roman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i/>
      <sz val="8"/>
      <name val="Book Antiqua"/>
      <family val="1"/>
    </font>
    <font>
      <sz val="10"/>
      <name val="Arial"/>
      <family val="2"/>
    </font>
    <font>
      <b/>
      <i/>
      <sz val="16"/>
      <name val="Arial"/>
      <family val="2"/>
    </font>
    <font>
      <i/>
      <sz val="10"/>
      <name val="Book Antiqua"/>
      <family val="1"/>
    </font>
    <font>
      <b/>
      <sz val="9"/>
      <name val="Book Antiqua"/>
      <family val="1"/>
    </font>
    <font>
      <b/>
      <i/>
      <sz val="9"/>
      <name val="Book Antiqua"/>
      <family val="1"/>
    </font>
    <font>
      <b/>
      <sz val="12"/>
      <name val="Book Antiqua"/>
      <family val="1"/>
    </font>
    <font>
      <b/>
      <i/>
      <sz val="10"/>
      <name val="Book Antiqua"/>
      <family val="1"/>
    </font>
    <font>
      <sz val="11"/>
      <name val="Book Antiqua"/>
      <family val="1"/>
    </font>
    <font>
      <sz val="8"/>
      <name val="Arial"/>
      <family val="2"/>
    </font>
    <font>
      <b/>
      <sz val="10"/>
      <color indexed="10"/>
      <name val="Book Antiqua"/>
      <family val="1"/>
    </font>
    <font>
      <i/>
      <sz val="8"/>
      <name val="Book Antiqua"/>
      <family val="1"/>
    </font>
    <font>
      <b/>
      <sz val="9"/>
      <name val="Tahoma"/>
      <family val="2"/>
    </font>
    <font>
      <sz val="9"/>
      <name val="Tahoma"/>
      <family val="2"/>
    </font>
    <font>
      <sz val="7"/>
      <name val="Book Antiqua"/>
      <family val="1"/>
    </font>
    <font>
      <b/>
      <sz val="7"/>
      <name val="Book Antiqua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 Antiqua"/>
      <family val="1"/>
    </font>
    <font>
      <b/>
      <sz val="8"/>
      <name val="Times New Roman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177" fontId="25" fillId="0" borderId="0" applyFill="0" applyBorder="0" applyAlignment="0" applyProtection="0"/>
    <xf numFmtId="165" fontId="0" fillId="0" borderId="0" applyFont="0" applyFill="0" applyBorder="0" applyAlignment="0" applyProtection="0"/>
    <xf numFmtId="177" fontId="25" fillId="0" borderId="0" applyFill="0" applyBorder="0" applyAlignment="0" applyProtection="0"/>
    <xf numFmtId="165" fontId="1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767">
    <xf numFmtId="0" fontId="0" fillId="0" borderId="0" xfId="0" applyAlignment="1">
      <alignment/>
    </xf>
    <xf numFmtId="0" fontId="0" fillId="0" borderId="0" xfId="73" applyFont="1" applyFill="1">
      <alignment/>
      <protection/>
    </xf>
    <xf numFmtId="0" fontId="3" fillId="0" borderId="0" xfId="73" applyFont="1" applyFill="1" applyBorder="1" applyAlignment="1" applyProtection="1">
      <alignment horizontal="center" vertical="center" wrapText="1"/>
      <protection/>
    </xf>
    <xf numFmtId="0" fontId="3" fillId="0" borderId="0" xfId="73" applyFont="1" applyFill="1" applyBorder="1" applyAlignment="1" applyProtection="1">
      <alignment vertical="center" wrapText="1"/>
      <protection/>
    </xf>
    <xf numFmtId="0" fontId="5" fillId="0" borderId="0" xfId="73" applyFill="1">
      <alignment/>
      <protection/>
    </xf>
    <xf numFmtId="0" fontId="10" fillId="0" borderId="0" xfId="73" applyFont="1" applyFill="1">
      <alignment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3" fillId="0" borderId="0" xfId="73" applyNumberFormat="1" applyFont="1" applyFill="1" applyBorder="1" applyAlignment="1" applyProtection="1">
      <alignment horizontal="right" vertical="center" wrapText="1" indent="1"/>
      <protection/>
    </xf>
    <xf numFmtId="166" fontId="1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73" applyFont="1" applyFill="1">
      <alignment/>
      <protection/>
    </xf>
    <xf numFmtId="0" fontId="5" fillId="0" borderId="0" xfId="73" applyFont="1" applyFill="1" applyAlignment="1">
      <alignment horizontal="right" vertical="center" indent="1"/>
      <protection/>
    </xf>
    <xf numFmtId="0" fontId="23" fillId="0" borderId="0" xfId="67" applyFo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1" fillId="0" borderId="0" xfId="76" applyFont="1" applyFill="1">
      <alignment/>
      <protection/>
    </xf>
    <xf numFmtId="0" fontId="18" fillId="0" borderId="0" xfId="76" applyFont="1" applyFill="1">
      <alignment/>
      <protection/>
    </xf>
    <xf numFmtId="3" fontId="18" fillId="0" borderId="0" xfId="76" applyNumberFormat="1" applyFont="1" applyFill="1">
      <alignment/>
      <protection/>
    </xf>
    <xf numFmtId="0" fontId="18" fillId="0" borderId="0" xfId="76" applyFont="1" applyFill="1" applyAlignment="1">
      <alignment/>
      <protection/>
    </xf>
    <xf numFmtId="0" fontId="12" fillId="0" borderId="0" xfId="0" applyFont="1" applyBorder="1" applyAlignment="1" applyProtection="1">
      <alignment horizontal="left" vertical="center" wrapText="1" inden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6" fontId="12" fillId="0" borderId="0" xfId="0" applyNumberFormat="1" applyFont="1" applyBorder="1" applyAlignment="1" applyProtection="1">
      <alignment horizontal="right" vertical="center" wrapText="1" indent="1"/>
      <protection/>
    </xf>
    <xf numFmtId="0" fontId="5" fillId="0" borderId="0" xfId="73" applyFill="1" applyBorder="1">
      <alignment/>
      <protection/>
    </xf>
    <xf numFmtId="0" fontId="0" fillId="0" borderId="0" xfId="0" applyBorder="1" applyAlignment="1">
      <alignment/>
    </xf>
    <xf numFmtId="0" fontId="4" fillId="0" borderId="0" xfId="73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0" fontId="21" fillId="0" borderId="0" xfId="75" applyFont="1" applyFill="1" applyAlignment="1" applyProtection="1">
      <alignment vertical="center" wrapText="1"/>
      <protection/>
    </xf>
    <xf numFmtId="49" fontId="20" fillId="0" borderId="10" xfId="75" applyNumberFormat="1" applyFont="1" applyFill="1" applyBorder="1" applyAlignment="1" applyProtection="1">
      <alignment horizontal="center" vertical="center" wrapText="1"/>
      <protection/>
    </xf>
    <xf numFmtId="49" fontId="20" fillId="0" borderId="11" xfId="75" applyNumberFormat="1" applyFont="1" applyFill="1" applyBorder="1" applyAlignment="1" applyProtection="1">
      <alignment horizontal="center" vertical="center"/>
      <protection/>
    </xf>
    <xf numFmtId="49" fontId="20" fillId="0" borderId="12" xfId="75" applyNumberFormat="1" applyFont="1" applyFill="1" applyBorder="1" applyAlignment="1" applyProtection="1">
      <alignment horizontal="center" vertical="center"/>
      <protection/>
    </xf>
    <xf numFmtId="0" fontId="20" fillId="0" borderId="13" xfId="76" applyFont="1" applyFill="1" applyBorder="1" applyAlignment="1" applyProtection="1">
      <alignment vertical="center" wrapText="1"/>
      <protection/>
    </xf>
    <xf numFmtId="175" fontId="16" fillId="0" borderId="14" xfId="75" applyNumberFormat="1" applyFont="1" applyFill="1" applyBorder="1" applyAlignment="1" applyProtection="1">
      <alignment horizontal="center" vertical="center"/>
      <protection/>
    </xf>
    <xf numFmtId="176" fontId="16" fillId="0" borderId="15" xfId="75" applyNumberFormat="1" applyFont="1" applyFill="1" applyBorder="1" applyAlignment="1" applyProtection="1">
      <alignment vertical="center"/>
      <protection locked="0"/>
    </xf>
    <xf numFmtId="175" fontId="16" fillId="0" borderId="16" xfId="75" applyNumberFormat="1" applyFont="1" applyFill="1" applyBorder="1" applyAlignment="1" applyProtection="1">
      <alignment horizontal="center" vertical="center"/>
      <protection/>
    </xf>
    <xf numFmtId="176" fontId="16" fillId="0" borderId="17" xfId="75" applyNumberFormat="1" applyFont="1" applyFill="1" applyBorder="1" applyAlignment="1" applyProtection="1">
      <alignment vertical="center"/>
      <protection locked="0"/>
    </xf>
    <xf numFmtId="176" fontId="20" fillId="0" borderId="17" xfId="75" applyNumberFormat="1" applyFont="1" applyFill="1" applyBorder="1" applyAlignment="1" applyProtection="1">
      <alignment vertical="center"/>
      <protection/>
    </xf>
    <xf numFmtId="176" fontId="20" fillId="0" borderId="17" xfId="75" applyNumberFormat="1" applyFont="1" applyFill="1" applyBorder="1" applyAlignment="1" applyProtection="1">
      <alignment vertical="center"/>
      <protection locked="0"/>
    </xf>
    <xf numFmtId="0" fontId="20" fillId="0" borderId="10" xfId="75" applyFont="1" applyFill="1" applyBorder="1" applyAlignment="1" applyProtection="1">
      <alignment horizontal="left" vertical="center" wrapText="1"/>
      <protection/>
    </xf>
    <xf numFmtId="175" fontId="16" fillId="0" borderId="11" xfId="75" applyNumberFormat="1" applyFont="1" applyFill="1" applyBorder="1" applyAlignment="1" applyProtection="1">
      <alignment horizontal="center" vertical="center"/>
      <protection/>
    </xf>
    <xf numFmtId="176" fontId="20" fillId="0" borderId="12" xfId="75" applyNumberFormat="1" applyFont="1" applyFill="1" applyBorder="1" applyAlignment="1" applyProtection="1">
      <alignment vertical="center"/>
      <protection/>
    </xf>
    <xf numFmtId="0" fontId="19" fillId="0" borderId="11" xfId="70" applyFont="1" applyBorder="1" applyAlignment="1">
      <alignment horizontal="center" vertical="center" wrapText="1"/>
      <protection/>
    </xf>
    <xf numFmtId="0" fontId="19" fillId="0" borderId="12" xfId="70" applyFont="1" applyBorder="1" applyAlignment="1">
      <alignment horizontal="center" vertical="center" wrapText="1"/>
      <protection/>
    </xf>
    <xf numFmtId="0" fontId="19" fillId="0" borderId="18" xfId="70" applyFont="1" applyBorder="1" applyAlignment="1">
      <alignment wrapText="1"/>
      <protection/>
    </xf>
    <xf numFmtId="0" fontId="21" fillId="0" borderId="13" xfId="70" applyFont="1" applyBorder="1" applyAlignment="1">
      <alignment wrapText="1"/>
      <protection/>
    </xf>
    <xf numFmtId="0" fontId="21" fillId="0" borderId="16" xfId="70" applyFont="1" applyBorder="1" applyAlignment="1">
      <alignment wrapText="1"/>
      <protection/>
    </xf>
    <xf numFmtId="0" fontId="21" fillId="0" borderId="13" xfId="70" applyFont="1" applyBorder="1" applyAlignment="1">
      <alignment horizontal="left" wrapText="1"/>
      <protection/>
    </xf>
    <xf numFmtId="0" fontId="19" fillId="0" borderId="16" xfId="70" applyFont="1" applyBorder="1">
      <alignment/>
      <protection/>
    </xf>
    <xf numFmtId="0" fontId="21" fillId="0" borderId="19" xfId="70" applyFont="1" applyFill="1" applyBorder="1" applyAlignment="1">
      <alignment wrapText="1"/>
      <protection/>
    </xf>
    <xf numFmtId="0" fontId="19" fillId="0" borderId="13" xfId="70" applyFont="1" applyBorder="1" applyAlignment="1">
      <alignment wrapText="1"/>
      <protection/>
    </xf>
    <xf numFmtId="0" fontId="21" fillId="0" borderId="20" xfId="70" applyFont="1" applyFill="1" applyBorder="1" applyAlignment="1">
      <alignment wrapText="1"/>
      <protection/>
    </xf>
    <xf numFmtId="0" fontId="0" fillId="0" borderId="16" xfId="0" applyBorder="1" applyAlignment="1">
      <alignment/>
    </xf>
    <xf numFmtId="0" fontId="19" fillId="0" borderId="16" xfId="70" applyFont="1" applyBorder="1" applyAlignment="1">
      <alignment wrapText="1"/>
      <protection/>
    </xf>
    <xf numFmtId="0" fontId="21" fillId="0" borderId="16" xfId="70" applyFont="1" applyFill="1" applyBorder="1" applyAlignment="1">
      <alignment wrapText="1"/>
      <protection/>
    </xf>
    <xf numFmtId="0" fontId="19" fillId="0" borderId="10" xfId="70" applyFont="1" applyBorder="1">
      <alignment/>
      <protection/>
    </xf>
    <xf numFmtId="168" fontId="19" fillId="0" borderId="11" xfId="47" applyNumberFormat="1" applyFont="1" applyBorder="1" applyAlignment="1">
      <alignment/>
    </xf>
    <xf numFmtId="0" fontId="19" fillId="0" borderId="11" xfId="70" applyFont="1" applyBorder="1">
      <alignment/>
      <protection/>
    </xf>
    <xf numFmtId="0" fontId="21" fillId="0" borderId="19" xfId="70" applyFont="1" applyBorder="1" applyAlignment="1">
      <alignment wrapText="1"/>
      <protection/>
    </xf>
    <xf numFmtId="168" fontId="21" fillId="0" borderId="16" xfId="41" applyNumberFormat="1" applyFont="1" applyFill="1" applyBorder="1" applyAlignment="1">
      <alignment/>
    </xf>
    <xf numFmtId="0" fontId="25" fillId="0" borderId="0" xfId="74">
      <alignment/>
      <protection/>
    </xf>
    <xf numFmtId="0" fontId="28" fillId="0" borderId="10" xfId="74" applyFont="1" applyFill="1" applyBorder="1" applyAlignment="1">
      <alignment horizontal="left" vertical="center" wrapText="1" indent="2"/>
      <protection/>
    </xf>
    <xf numFmtId="178" fontId="28" fillId="0" borderId="11" xfId="41" applyNumberFormat="1" applyFont="1" applyFill="1" applyBorder="1" applyAlignment="1">
      <alignment horizontal="center" vertical="center" wrapText="1"/>
    </xf>
    <xf numFmtId="0" fontId="23" fillId="0" borderId="21" xfId="74" applyFont="1" applyFill="1" applyBorder="1" applyAlignment="1">
      <alignment horizontal="center" wrapText="1"/>
      <protection/>
    </xf>
    <xf numFmtId="0" fontId="23" fillId="0" borderId="22" xfId="74" applyFont="1" applyFill="1" applyBorder="1" applyAlignment="1">
      <alignment horizontal="center" wrapText="1"/>
      <protection/>
    </xf>
    <xf numFmtId="0" fontId="23" fillId="0" borderId="23" xfId="74" applyFont="1" applyFill="1" applyBorder="1" applyAlignment="1">
      <alignment horizontal="center" wrapText="1"/>
      <protection/>
    </xf>
    <xf numFmtId="0" fontId="23" fillId="0" borderId="24" xfId="74" applyFont="1" applyFill="1" applyBorder="1" applyAlignment="1">
      <alignment horizontal="center" wrapText="1"/>
      <protection/>
    </xf>
    <xf numFmtId="0" fontId="23" fillId="0" borderId="25" xfId="74" applyFont="1" applyFill="1" applyBorder="1" applyAlignment="1">
      <alignment horizontal="center" wrapText="1"/>
      <protection/>
    </xf>
    <xf numFmtId="0" fontId="28" fillId="0" borderId="13" xfId="74" applyFont="1" applyFill="1" applyBorder="1" applyAlignment="1">
      <alignment horizontal="left" wrapText="1" indent="1"/>
      <protection/>
    </xf>
    <xf numFmtId="178" fontId="19" fillId="0" borderId="16" xfId="41" applyNumberFormat="1" applyFont="1" applyFill="1" applyBorder="1" applyAlignment="1">
      <alignment wrapText="1"/>
    </xf>
    <xf numFmtId="178" fontId="19" fillId="0" borderId="17" xfId="41" applyNumberFormat="1" applyFont="1" applyFill="1" applyBorder="1" applyAlignment="1">
      <alignment wrapText="1"/>
    </xf>
    <xf numFmtId="178" fontId="25" fillId="0" borderId="0" xfId="74" applyNumberFormat="1">
      <alignment/>
      <protection/>
    </xf>
    <xf numFmtId="0" fontId="23" fillId="0" borderId="13" xfId="74" applyFont="1" applyFill="1" applyBorder="1" applyAlignment="1">
      <alignment horizontal="left" wrapText="1" indent="1"/>
      <protection/>
    </xf>
    <xf numFmtId="178" fontId="25" fillId="0" borderId="16" xfId="41" applyNumberFormat="1" applyFont="1" applyFill="1" applyBorder="1" applyAlignment="1">
      <alignment horizontal="left" wrapText="1" indent="1"/>
    </xf>
    <xf numFmtId="168" fontId="21" fillId="0" borderId="16" xfId="41" applyNumberFormat="1" applyFont="1" applyFill="1" applyBorder="1" applyAlignment="1">
      <alignment horizontal="right"/>
    </xf>
    <xf numFmtId="168" fontId="19" fillId="0" borderId="17" xfId="41" applyNumberFormat="1" applyFont="1" applyFill="1" applyBorder="1" applyAlignment="1">
      <alignment/>
    </xf>
    <xf numFmtId="168" fontId="21" fillId="0" borderId="17" xfId="41" applyNumberFormat="1" applyFont="1" applyFill="1" applyBorder="1" applyAlignment="1">
      <alignment/>
    </xf>
    <xf numFmtId="0" fontId="23" fillId="0" borderId="26" xfId="74" applyFont="1" applyFill="1" applyBorder="1" applyAlignment="1">
      <alignment horizontal="left" wrapText="1" indent="1"/>
      <protection/>
    </xf>
    <xf numFmtId="168" fontId="21" fillId="0" borderId="16" xfId="41" applyNumberFormat="1" applyFont="1" applyFill="1" applyBorder="1" applyAlignment="1">
      <alignment/>
    </xf>
    <xf numFmtId="178" fontId="28" fillId="0" borderId="16" xfId="41" applyNumberFormat="1" applyFont="1" applyFill="1" applyBorder="1" applyAlignment="1">
      <alignment horizontal="left" wrapText="1" indent="1"/>
    </xf>
    <xf numFmtId="3" fontId="19" fillId="0" borderId="16" xfId="41" applyNumberFormat="1" applyFont="1" applyFill="1" applyBorder="1" applyAlignment="1">
      <alignment horizontal="left" wrapText="1" indent="1"/>
    </xf>
    <xf numFmtId="3" fontId="19" fillId="0" borderId="16" xfId="41" applyNumberFormat="1" applyFont="1" applyFill="1" applyBorder="1" applyAlignment="1">
      <alignment horizontal="center" wrapText="1"/>
    </xf>
    <xf numFmtId="178" fontId="19" fillId="0" borderId="16" xfId="41" applyNumberFormat="1" applyFont="1" applyFill="1" applyBorder="1" applyAlignment="1">
      <alignment horizontal="left" wrapText="1" indent="1"/>
    </xf>
    <xf numFmtId="178" fontId="21" fillId="0" borderId="16" xfId="41" applyNumberFormat="1" applyFont="1" applyFill="1" applyBorder="1" applyAlignment="1">
      <alignment horizontal="left" wrapText="1" indent="1"/>
    </xf>
    <xf numFmtId="178" fontId="23" fillId="0" borderId="16" xfId="41" applyNumberFormat="1" applyFont="1" applyFill="1" applyBorder="1" applyAlignment="1">
      <alignment horizontal="left" wrapText="1" indent="1"/>
    </xf>
    <xf numFmtId="168" fontId="21" fillId="0" borderId="16" xfId="41" applyNumberFormat="1" applyFont="1" applyFill="1" applyBorder="1" applyAlignment="1">
      <alignment horizontal="center"/>
    </xf>
    <xf numFmtId="0" fontId="23" fillId="0" borderId="27" xfId="74" applyFont="1" applyFill="1" applyBorder="1" applyAlignment="1">
      <alignment horizontal="left" wrapText="1" indent="1"/>
      <protection/>
    </xf>
    <xf numFmtId="178" fontId="21" fillId="0" borderId="14" xfId="41" applyNumberFormat="1" applyFont="1" applyFill="1" applyBorder="1" applyAlignment="1">
      <alignment horizontal="left" wrapText="1" indent="1"/>
    </xf>
    <xf numFmtId="168" fontId="21" fillId="0" borderId="14" xfId="41" applyNumberFormat="1" applyFont="1" applyFill="1" applyBorder="1" applyAlignment="1">
      <alignment horizontal="right"/>
    </xf>
    <xf numFmtId="168" fontId="19" fillId="0" borderId="15" xfId="41" applyNumberFormat="1" applyFont="1" applyFill="1" applyBorder="1" applyAlignment="1">
      <alignment/>
    </xf>
    <xf numFmtId="0" fontId="23" fillId="0" borderId="10" xfId="74" applyFont="1" applyFill="1" applyBorder="1" applyAlignment="1">
      <alignment horizontal="left" wrapText="1" indent="1"/>
      <protection/>
    </xf>
    <xf numFmtId="178" fontId="25" fillId="0" borderId="28" xfId="41" applyNumberFormat="1" applyFont="1" applyFill="1" applyBorder="1" applyAlignment="1">
      <alignment horizontal="left" wrapText="1" indent="1"/>
    </xf>
    <xf numFmtId="168" fontId="21" fillId="0" borderId="28" xfId="41" applyNumberFormat="1" applyFont="1" applyFill="1" applyBorder="1" applyAlignment="1">
      <alignment/>
    </xf>
    <xf numFmtId="168" fontId="19" fillId="0" borderId="12" xfId="41" applyNumberFormat="1" applyFont="1" applyFill="1" applyBorder="1" applyAlignment="1">
      <alignment/>
    </xf>
    <xf numFmtId="0" fontId="19" fillId="0" borderId="11" xfId="74" applyFont="1" applyBorder="1" applyAlignment="1">
      <alignment horizontal="center" vertical="center" wrapText="1"/>
      <protection/>
    </xf>
    <xf numFmtId="0" fontId="32" fillId="0" borderId="20" xfId="74" applyFont="1" applyFill="1" applyBorder="1" applyAlignment="1">
      <alignment horizontal="center"/>
      <protection/>
    </xf>
    <xf numFmtId="0" fontId="21" fillId="0" borderId="29" xfId="74" applyFont="1" applyFill="1" applyBorder="1" applyAlignment="1">
      <alignment horizontal="center"/>
      <protection/>
    </xf>
    <xf numFmtId="0" fontId="21" fillId="0" borderId="30" xfId="74" applyFont="1" applyFill="1" applyBorder="1" applyAlignment="1">
      <alignment horizontal="center"/>
      <protection/>
    </xf>
    <xf numFmtId="0" fontId="27" fillId="0" borderId="30" xfId="74" applyFont="1" applyFill="1" applyBorder="1" applyAlignment="1">
      <alignment horizontal="center"/>
      <protection/>
    </xf>
    <xf numFmtId="0" fontId="21" fillId="0" borderId="23" xfId="74" applyFont="1" applyFill="1" applyBorder="1" applyAlignment="1">
      <alignment horizontal="center"/>
      <protection/>
    </xf>
    <xf numFmtId="0" fontId="28" fillId="0" borderId="18" xfId="74" applyFont="1" applyFill="1" applyBorder="1" applyAlignment="1">
      <alignment horizontal="center" wrapText="1"/>
      <protection/>
    </xf>
    <xf numFmtId="3" fontId="19" fillId="0" borderId="16" xfId="74" applyNumberFormat="1" applyFont="1" applyFill="1" applyBorder="1" applyAlignment="1">
      <alignment horizontal="right"/>
      <protection/>
    </xf>
    <xf numFmtId="3" fontId="19" fillId="0" borderId="17" xfId="74" applyNumberFormat="1" applyFont="1" applyFill="1" applyBorder="1">
      <alignment/>
      <protection/>
    </xf>
    <xf numFmtId="0" fontId="19" fillId="0" borderId="13" xfId="74" applyFont="1" applyFill="1" applyBorder="1" applyAlignment="1">
      <alignment horizontal="left" vertical="top" wrapText="1" indent="1"/>
      <protection/>
    </xf>
    <xf numFmtId="0" fontId="19" fillId="0" borderId="13" xfId="74" applyFont="1" applyFill="1" applyBorder="1" applyAlignment="1">
      <alignment horizontal="left" vertical="center" wrapText="1" indent="1"/>
      <protection/>
    </xf>
    <xf numFmtId="0" fontId="21" fillId="0" borderId="13" xfId="74" applyFont="1" applyFill="1" applyBorder="1" applyAlignment="1">
      <alignment horizontal="left" vertical="top" wrapText="1" indent="1"/>
      <protection/>
    </xf>
    <xf numFmtId="3" fontId="21" fillId="0" borderId="16" xfId="74" applyNumberFormat="1" applyFont="1" applyFill="1" applyBorder="1" applyAlignment="1">
      <alignment horizontal="right"/>
      <protection/>
    </xf>
    <xf numFmtId="3" fontId="27" fillId="0" borderId="16" xfId="74" applyNumberFormat="1" applyFont="1" applyFill="1" applyBorder="1" applyAlignment="1">
      <alignment horizontal="right"/>
      <protection/>
    </xf>
    <xf numFmtId="3" fontId="21" fillId="0" borderId="17" xfId="74" applyNumberFormat="1" applyFont="1" applyFill="1" applyBorder="1">
      <alignment/>
      <protection/>
    </xf>
    <xf numFmtId="0" fontId="21" fillId="0" borderId="13" xfId="74" applyFont="1" applyFill="1" applyBorder="1" applyAlignment="1">
      <alignment horizontal="left" vertical="center" wrapText="1" indent="2"/>
      <protection/>
    </xf>
    <xf numFmtId="0" fontId="19" fillId="0" borderId="13" xfId="74" applyFont="1" applyFill="1" applyBorder="1" applyAlignment="1">
      <alignment horizontal="left" vertical="top" wrapText="1" indent="2"/>
      <protection/>
    </xf>
    <xf numFmtId="0" fontId="21" fillId="0" borderId="13" xfId="74" applyFont="1" applyFill="1" applyBorder="1" applyAlignment="1">
      <alignment horizontal="left" vertical="top" wrapText="1" indent="2"/>
      <protection/>
    </xf>
    <xf numFmtId="3" fontId="31" fillId="0" borderId="16" xfId="74" applyNumberFormat="1" applyFont="1" applyFill="1" applyBorder="1" applyAlignment="1">
      <alignment horizontal="right"/>
      <protection/>
    </xf>
    <xf numFmtId="3" fontId="21" fillId="0" borderId="31" xfId="74" applyNumberFormat="1" applyFont="1" applyFill="1" applyBorder="1">
      <alignment/>
      <protection/>
    </xf>
    <xf numFmtId="0" fontId="21" fillId="0" borderId="17" xfId="74" applyFont="1" applyBorder="1">
      <alignment/>
      <protection/>
    </xf>
    <xf numFmtId="0" fontId="32" fillId="0" borderId="10" xfId="74" applyFont="1" applyBorder="1">
      <alignment/>
      <protection/>
    </xf>
    <xf numFmtId="3" fontId="21" fillId="0" borderId="11" xfId="74" applyNumberFormat="1" applyFont="1" applyBorder="1" applyAlignment="1">
      <alignment horizontal="right"/>
      <protection/>
    </xf>
    <xf numFmtId="3" fontId="16" fillId="0" borderId="11" xfId="74" applyNumberFormat="1" applyFont="1" applyBorder="1" applyAlignment="1">
      <alignment horizontal="right"/>
      <protection/>
    </xf>
    <xf numFmtId="3" fontId="21" fillId="0" borderId="12" xfId="74" applyNumberFormat="1" applyFont="1" applyBorder="1">
      <alignment/>
      <protection/>
    </xf>
    <xf numFmtId="0" fontId="25" fillId="0" borderId="0" xfId="72">
      <alignment/>
      <protection/>
    </xf>
    <xf numFmtId="0" fontId="19" fillId="0" borderId="0" xfId="70" applyFont="1" applyBorder="1">
      <alignment/>
      <protection/>
    </xf>
    <xf numFmtId="168" fontId="21" fillId="0" borderId="0" xfId="47" applyNumberFormat="1" applyFont="1" applyBorder="1" applyAlignment="1">
      <alignment vertical="top"/>
    </xf>
    <xf numFmtId="0" fontId="17" fillId="0" borderId="0" xfId="70">
      <alignment/>
      <protection/>
    </xf>
    <xf numFmtId="168" fontId="19" fillId="0" borderId="0" xfId="47" applyNumberFormat="1" applyFont="1" applyBorder="1" applyAlignment="1">
      <alignment horizontal="center" vertical="center"/>
    </xf>
    <xf numFmtId="0" fontId="31" fillId="0" borderId="0" xfId="70" applyFont="1" applyBorder="1" applyAlignment="1">
      <alignment horizontal="center"/>
      <protection/>
    </xf>
    <xf numFmtId="165" fontId="21" fillId="0" borderId="0" xfId="47" applyFont="1" applyBorder="1" applyAlignment="1">
      <alignment/>
    </xf>
    <xf numFmtId="168" fontId="21" fillId="0" borderId="0" xfId="47" applyNumberFormat="1" applyFont="1" applyBorder="1" applyAlignment="1">
      <alignment/>
    </xf>
    <xf numFmtId="168" fontId="21" fillId="0" borderId="0" xfId="70" applyNumberFormat="1" applyFont="1" applyBorder="1">
      <alignment/>
      <protection/>
    </xf>
    <xf numFmtId="168" fontId="34" fillId="0" borderId="0" xfId="70" applyNumberFormat="1" applyFont="1" applyAlignment="1">
      <alignment/>
      <protection/>
    </xf>
    <xf numFmtId="0" fontId="21" fillId="0" borderId="0" xfId="70" applyFont="1" applyBorder="1">
      <alignment/>
      <protection/>
    </xf>
    <xf numFmtId="3" fontId="0" fillId="0" borderId="0" xfId="0" applyNumberFormat="1" applyFill="1" applyAlignment="1">
      <alignment/>
    </xf>
    <xf numFmtId="10" fontId="21" fillId="0" borderId="16" xfId="41" applyNumberFormat="1" applyFont="1" applyFill="1" applyBorder="1" applyAlignment="1">
      <alignment horizontal="left" wrapText="1" indent="1"/>
    </xf>
    <xf numFmtId="10" fontId="21" fillId="0" borderId="16" xfId="41" applyNumberFormat="1" applyFont="1" applyFill="1" applyBorder="1" applyAlignment="1">
      <alignment horizontal="center" wrapText="1"/>
    </xf>
    <xf numFmtId="0" fontId="17" fillId="0" borderId="0" xfId="70" applyAlignment="1">
      <alignment horizontal="center"/>
      <protection/>
    </xf>
    <xf numFmtId="0" fontId="19" fillId="0" borderId="32" xfId="70" applyFont="1" applyBorder="1" applyAlignment="1">
      <alignment horizontal="center" vertical="center" wrapText="1"/>
      <protection/>
    </xf>
    <xf numFmtId="10" fontId="19" fillId="0" borderId="16" xfId="74" applyNumberFormat="1" applyFont="1" applyFill="1" applyBorder="1" applyAlignment="1">
      <alignment horizontal="right"/>
      <protection/>
    </xf>
    <xf numFmtId="10" fontId="21" fillId="0" borderId="16" xfId="74" applyNumberFormat="1" applyFont="1" applyFill="1" applyBorder="1" applyAlignment="1">
      <alignment horizontal="right"/>
      <protection/>
    </xf>
    <xf numFmtId="168" fontId="21" fillId="0" borderId="16" xfId="41" applyNumberFormat="1" applyFont="1" applyFill="1" applyBorder="1" applyAlignment="1">
      <alignment horizontal="center" vertical="center"/>
    </xf>
    <xf numFmtId="10" fontId="21" fillId="0" borderId="17" xfId="41" applyNumberFormat="1" applyFont="1" applyFill="1" applyBorder="1" applyAlignment="1">
      <alignment horizontal="center" wrapText="1"/>
    </xf>
    <xf numFmtId="10" fontId="21" fillId="0" borderId="17" xfId="41" applyNumberFormat="1" applyFont="1" applyFill="1" applyBorder="1" applyAlignment="1">
      <alignment horizontal="left" wrapText="1" indent="1"/>
    </xf>
    <xf numFmtId="183" fontId="19" fillId="0" borderId="17" xfId="41" applyNumberFormat="1" applyFont="1" applyFill="1" applyBorder="1" applyAlignment="1">
      <alignment horizontal="center" wrapText="1"/>
    </xf>
    <xf numFmtId="0" fontId="8" fillId="0" borderId="0" xfId="76" applyFont="1" applyFill="1" applyAlignment="1">
      <alignment horizontal="center" vertical="center" wrapText="1"/>
      <protection/>
    </xf>
    <xf numFmtId="0" fontId="8" fillId="0" borderId="0" xfId="76" applyFont="1" applyFill="1" applyAlignment="1">
      <alignment horizontal="center" vertical="center"/>
      <protection/>
    </xf>
    <xf numFmtId="0" fontId="21" fillId="0" borderId="13" xfId="70" applyFont="1" applyBorder="1" applyAlignment="1">
      <alignment horizontal="left" vertical="center" wrapText="1"/>
      <protection/>
    </xf>
    <xf numFmtId="0" fontId="21" fillId="0" borderId="13" xfId="70" applyFont="1" applyBorder="1" applyAlignment="1">
      <alignment vertical="center" wrapText="1"/>
      <protection/>
    </xf>
    <xf numFmtId="0" fontId="19" fillId="0" borderId="33" xfId="70" applyFont="1" applyBorder="1" applyAlignment="1">
      <alignment vertical="center"/>
      <protection/>
    </xf>
    <xf numFmtId="0" fontId="21" fillId="0" borderId="16" xfId="70" applyFont="1" applyBorder="1" applyAlignment="1">
      <alignment vertical="center" wrapText="1"/>
      <protection/>
    </xf>
    <xf numFmtId="0" fontId="21" fillId="0" borderId="13" xfId="70" applyFont="1" applyBorder="1" applyAlignment="1">
      <alignment horizontal="left" vertical="center"/>
      <protection/>
    </xf>
    <xf numFmtId="0" fontId="21" fillId="0" borderId="13" xfId="70" applyFont="1" applyBorder="1" applyAlignment="1">
      <alignment vertical="center"/>
      <protection/>
    </xf>
    <xf numFmtId="0" fontId="21" fillId="0" borderId="34" xfId="70" applyFont="1" applyBorder="1" applyAlignment="1">
      <alignment vertical="center"/>
      <protection/>
    </xf>
    <xf numFmtId="0" fontId="21" fillId="0" borderId="13" xfId="70" applyFont="1" applyFill="1" applyBorder="1" applyAlignment="1">
      <alignment vertical="center" wrapText="1"/>
      <protection/>
    </xf>
    <xf numFmtId="0" fontId="21" fillId="0" borderId="20" xfId="70" applyFont="1" applyFill="1" applyBorder="1" applyAlignment="1">
      <alignment vertical="center" wrapText="1"/>
      <protection/>
    </xf>
    <xf numFmtId="0" fontId="19" fillId="0" borderId="13" xfId="70" applyFont="1" applyBorder="1" applyAlignment="1">
      <alignment vertical="center" wrapText="1"/>
      <protection/>
    </xf>
    <xf numFmtId="0" fontId="21" fillId="0" borderId="19" xfId="70" applyFont="1" applyFill="1" applyBorder="1" applyAlignment="1">
      <alignment vertical="center" wrapText="1"/>
      <protection/>
    </xf>
    <xf numFmtId="0" fontId="21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1" fillId="0" borderId="16" xfId="70" applyFont="1" applyFill="1" applyBorder="1" applyAlignment="1">
      <alignment vertical="center" wrapText="1"/>
      <protection/>
    </xf>
    <xf numFmtId="168" fontId="19" fillId="0" borderId="33" xfId="47" applyNumberFormat="1" applyFont="1" applyBorder="1" applyAlignment="1">
      <alignment vertical="center"/>
    </xf>
    <xf numFmtId="168" fontId="21" fillId="0" borderId="16" xfId="47" applyNumberFormat="1" applyFont="1" applyBorder="1" applyAlignment="1">
      <alignment vertical="center"/>
    </xf>
    <xf numFmtId="168" fontId="21" fillId="0" borderId="16" xfId="47" applyNumberFormat="1" applyFont="1" applyBorder="1" applyAlignment="1">
      <alignment horizontal="center" vertical="center"/>
    </xf>
    <xf numFmtId="168" fontId="19" fillId="0" borderId="16" xfId="47" applyNumberFormat="1" applyFont="1" applyBorder="1" applyAlignment="1">
      <alignment vertical="center"/>
    </xf>
    <xf numFmtId="168" fontId="21" fillId="0" borderId="31" xfId="47" applyNumberFormat="1" applyFont="1" applyBorder="1" applyAlignment="1">
      <alignment vertical="center"/>
    </xf>
    <xf numFmtId="168" fontId="21" fillId="0" borderId="31" xfId="47" applyNumberFormat="1" applyFont="1" applyBorder="1" applyAlignment="1">
      <alignment horizontal="center" vertical="center"/>
    </xf>
    <xf numFmtId="168" fontId="19" fillId="0" borderId="31" xfId="47" applyNumberFormat="1" applyFont="1" applyBorder="1" applyAlignment="1">
      <alignment vertical="center"/>
    </xf>
    <xf numFmtId="168" fontId="19" fillId="0" borderId="16" xfId="47" applyNumberFormat="1" applyFont="1" applyBorder="1" applyAlignment="1">
      <alignment horizontal="center" vertical="center"/>
    </xf>
    <xf numFmtId="168" fontId="19" fillId="0" borderId="11" xfId="47" applyNumberFormat="1" applyFont="1" applyBorder="1" applyAlignment="1">
      <alignment vertical="center"/>
    </xf>
    <xf numFmtId="168" fontId="19" fillId="0" borderId="33" xfId="47" applyNumberFormat="1" applyFont="1" applyBorder="1" applyAlignment="1">
      <alignment horizontal="center" vertical="center"/>
    </xf>
    <xf numFmtId="3" fontId="19" fillId="0" borderId="35" xfId="47" applyNumberFormat="1" applyFont="1" applyBorder="1" applyAlignment="1">
      <alignment horizontal="center" vertical="center"/>
    </xf>
    <xf numFmtId="3" fontId="21" fillId="0" borderId="17" xfId="47" applyNumberFormat="1" applyFont="1" applyBorder="1" applyAlignment="1">
      <alignment horizontal="center" vertical="center"/>
    </xf>
    <xf numFmtId="168" fontId="21" fillId="0" borderId="17" xfId="47" applyNumberFormat="1" applyFont="1" applyBorder="1" applyAlignment="1">
      <alignment horizontal="center" vertical="center"/>
    </xf>
    <xf numFmtId="3" fontId="21" fillId="0" borderId="16" xfId="47" applyNumberFormat="1" applyFont="1" applyBorder="1" applyAlignment="1">
      <alignment horizontal="center" vertical="center"/>
    </xf>
    <xf numFmtId="168" fontId="19" fillId="0" borderId="17" xfId="47" applyNumberFormat="1" applyFont="1" applyBorder="1" applyAlignment="1">
      <alignment horizontal="center" vertical="center"/>
    </xf>
    <xf numFmtId="168" fontId="21" fillId="0" borderId="17" xfId="47" applyNumberFormat="1" applyFont="1" applyBorder="1" applyAlignment="1">
      <alignment vertical="center"/>
    </xf>
    <xf numFmtId="168" fontId="19" fillId="0" borderId="17" xfId="47" applyNumberFormat="1" applyFont="1" applyBorder="1" applyAlignment="1">
      <alignment vertical="center"/>
    </xf>
    <xf numFmtId="0" fontId="21" fillId="0" borderId="16" xfId="70" applyFont="1" applyBorder="1" applyAlignment="1">
      <alignment vertical="center"/>
      <protection/>
    </xf>
    <xf numFmtId="0" fontId="21" fillId="0" borderId="17" xfId="70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0" xfId="0" applyFont="1" applyAlignment="1">
      <alignment/>
    </xf>
    <xf numFmtId="0" fontId="19" fillId="0" borderId="3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168" fontId="19" fillId="0" borderId="33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168" fontId="19" fillId="0" borderId="37" xfId="44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vertical="top" wrapText="1"/>
    </xf>
    <xf numFmtId="168" fontId="21" fillId="0" borderId="14" xfId="44" applyNumberFormat="1" applyFont="1" applyFill="1" applyBorder="1" applyAlignment="1">
      <alignment wrapText="1"/>
    </xf>
    <xf numFmtId="0" fontId="21" fillId="0" borderId="13" xfId="0" applyFont="1" applyBorder="1" applyAlignment="1">
      <alignment vertical="top" wrapText="1"/>
    </xf>
    <xf numFmtId="168" fontId="21" fillId="0" borderId="16" xfId="44" applyNumberFormat="1" applyFont="1" applyFill="1" applyBorder="1" applyAlignment="1">
      <alignment wrapText="1"/>
    </xf>
    <xf numFmtId="0" fontId="19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168" fontId="19" fillId="0" borderId="16" xfId="44" applyNumberFormat="1" applyFont="1" applyFill="1" applyBorder="1" applyAlignment="1">
      <alignment horizontal="center"/>
    </xf>
    <xf numFmtId="0" fontId="19" fillId="0" borderId="13" xfId="0" applyFont="1" applyBorder="1" applyAlignment="1">
      <alignment vertical="top" wrapText="1"/>
    </xf>
    <xf numFmtId="0" fontId="21" fillId="0" borderId="32" xfId="0" applyFont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168" fontId="19" fillId="0" borderId="29" xfId="44" applyNumberFormat="1" applyFont="1" applyBorder="1" applyAlignment="1">
      <alignment horizontal="center" vertical="center"/>
    </xf>
    <xf numFmtId="168" fontId="21" fillId="0" borderId="16" xfId="44" applyNumberFormat="1" applyFont="1" applyFill="1" applyBorder="1" applyAlignment="1">
      <alignment vertical="center" wrapText="1"/>
    </xf>
    <xf numFmtId="3" fontId="21" fillId="0" borderId="33" xfId="0" applyNumberFormat="1" applyFont="1" applyBorder="1" applyAlignment="1">
      <alignment/>
    </xf>
    <xf numFmtId="168" fontId="21" fillId="0" borderId="16" xfId="44" applyNumberFormat="1" applyFont="1" applyFill="1" applyBorder="1" applyAlignment="1">
      <alignment horizontal="justify" vertical="center" wrapText="1"/>
    </xf>
    <xf numFmtId="168" fontId="19" fillId="0" borderId="16" xfId="44" applyNumberFormat="1" applyFont="1" applyFill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/>
    </xf>
    <xf numFmtId="168" fontId="19" fillId="0" borderId="16" xfId="44" applyNumberFormat="1" applyFont="1" applyBorder="1" applyAlignment="1">
      <alignment horizontal="justify" vertical="center" wrapText="1"/>
    </xf>
    <xf numFmtId="168" fontId="19" fillId="0" borderId="11" xfId="44" applyNumberFormat="1" applyFont="1" applyBorder="1" applyAlignment="1">
      <alignment horizontal="justify" vertical="center" wrapText="1"/>
    </xf>
    <xf numFmtId="168" fontId="19" fillId="0" borderId="29" xfId="44" applyNumberFormat="1" applyFont="1" applyBorder="1" applyAlignment="1">
      <alignment horizontal="justify" vertical="center" wrapText="1"/>
    </xf>
    <xf numFmtId="168" fontId="21" fillId="0" borderId="31" xfId="44" applyNumberFormat="1" applyFont="1" applyFill="1" applyBorder="1" applyAlignment="1">
      <alignment horizontal="justify" vertical="center"/>
    </xf>
    <xf numFmtId="168" fontId="81" fillId="0" borderId="31" xfId="44" applyNumberFormat="1" applyFont="1" applyFill="1" applyBorder="1" applyAlignment="1">
      <alignment horizontal="justify" vertical="center"/>
    </xf>
    <xf numFmtId="168" fontId="19" fillId="0" borderId="31" xfId="44" applyNumberFormat="1" applyFont="1" applyFill="1" applyBorder="1" applyAlignment="1">
      <alignment horizontal="justify" vertical="center" wrapText="1"/>
    </xf>
    <xf numFmtId="168" fontId="19" fillId="0" borderId="31" xfId="44" applyNumberFormat="1" applyFont="1" applyFill="1" applyBorder="1" applyAlignment="1">
      <alignment horizontal="justify" vertical="center"/>
    </xf>
    <xf numFmtId="168" fontId="17" fillId="0" borderId="31" xfId="44" applyNumberFormat="1" applyFont="1" applyFill="1" applyBorder="1" applyAlignment="1">
      <alignment horizontal="justify" vertical="center"/>
    </xf>
    <xf numFmtId="168" fontId="19" fillId="0" borderId="38" xfId="44" applyNumberFormat="1" applyFont="1" applyBorder="1" applyAlignment="1">
      <alignment horizontal="justify" vertical="center"/>
    </xf>
    <xf numFmtId="168" fontId="19" fillId="0" borderId="22" xfId="44" applyNumberFormat="1" applyFont="1" applyBorder="1" applyAlignment="1">
      <alignment horizontal="justify" vertical="center"/>
    </xf>
    <xf numFmtId="3" fontId="21" fillId="0" borderId="16" xfId="0" applyNumberFormat="1" applyFont="1" applyBorder="1" applyAlignment="1">
      <alignment horizontal="right" vertical="center"/>
    </xf>
    <xf numFmtId="3" fontId="81" fillId="0" borderId="16" xfId="0" applyNumberFormat="1" applyFont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168" fontId="21" fillId="0" borderId="16" xfId="41" applyNumberFormat="1" applyFont="1" applyFill="1" applyBorder="1" applyAlignment="1">
      <alignment horizontal="right" vertical="center"/>
    </xf>
    <xf numFmtId="168" fontId="19" fillId="0" borderId="16" xfId="41" applyNumberFormat="1" applyFont="1" applyFill="1" applyBorder="1" applyAlignment="1">
      <alignment horizontal="right"/>
    </xf>
    <xf numFmtId="168" fontId="19" fillId="0" borderId="16" xfId="41" applyNumberFormat="1" applyFont="1" applyFill="1" applyBorder="1" applyAlignment="1">
      <alignment horizontal="right" vertical="center"/>
    </xf>
    <xf numFmtId="168" fontId="19" fillId="0" borderId="17" xfId="41" applyNumberFormat="1" applyFont="1" applyFill="1" applyBorder="1" applyAlignment="1">
      <alignment horizontal="right"/>
    </xf>
    <xf numFmtId="0" fontId="28" fillId="0" borderId="32" xfId="74" applyFont="1" applyFill="1" applyBorder="1" applyAlignment="1">
      <alignment horizontal="left" wrapText="1"/>
      <protection/>
    </xf>
    <xf numFmtId="166" fontId="9" fillId="0" borderId="0" xfId="0" applyNumberFormat="1" applyFont="1" applyFill="1" applyBorder="1" applyAlignment="1" applyProtection="1">
      <alignment horizontal="center" textRotation="180"/>
      <protection/>
    </xf>
    <xf numFmtId="166" fontId="1" fillId="0" borderId="33" xfId="0" applyNumberFormat="1" applyFont="1" applyFill="1" applyBorder="1" applyAlignment="1" applyProtection="1">
      <alignment horizontal="center" vertical="center" wrapText="1"/>
      <protection/>
    </xf>
    <xf numFmtId="166" fontId="21" fillId="0" borderId="16" xfId="0" applyNumberFormat="1" applyFont="1" applyFill="1" applyBorder="1" applyAlignment="1" applyProtection="1">
      <alignment horizontal="right" vertical="center" wrapText="1"/>
      <protection/>
    </xf>
    <xf numFmtId="166" fontId="19" fillId="0" borderId="16" xfId="0" applyNumberFormat="1" applyFont="1" applyFill="1" applyBorder="1" applyAlignment="1" applyProtection="1">
      <alignment horizontal="right" vertical="center" wrapText="1"/>
      <protection/>
    </xf>
    <xf numFmtId="0" fontId="22" fillId="0" borderId="27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168" fontId="19" fillId="0" borderId="39" xfId="41" applyNumberFormat="1" applyFont="1" applyFill="1" applyBorder="1" applyAlignment="1">
      <alignment vertical="center"/>
    </xf>
    <xf numFmtId="10" fontId="19" fillId="0" borderId="15" xfId="85" applyNumberFormat="1" applyFont="1" applyFill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168" fontId="21" fillId="0" borderId="31" xfId="41" applyNumberFormat="1" applyFont="1" applyFill="1" applyBorder="1" applyAlignment="1">
      <alignment horizontal="center" vertical="center"/>
    </xf>
    <xf numFmtId="168" fontId="21" fillId="0" borderId="17" xfId="41" applyNumberFormat="1" applyFont="1" applyFill="1" applyBorder="1" applyAlignment="1">
      <alignment horizontal="center" vertical="center"/>
    </xf>
    <xf numFmtId="168" fontId="21" fillId="0" borderId="31" xfId="41" applyNumberFormat="1" applyFont="1" applyFill="1" applyBorder="1" applyAlignment="1">
      <alignment vertical="center"/>
    </xf>
    <xf numFmtId="10" fontId="21" fillId="0" borderId="15" xfId="85" applyNumberFormat="1" applyFont="1" applyFill="1" applyBorder="1" applyAlignment="1">
      <alignment vertical="center"/>
    </xf>
    <xf numFmtId="0" fontId="32" fillId="0" borderId="16" xfId="0" applyFont="1" applyBorder="1" applyAlignment="1">
      <alignment horizontal="left" vertical="center"/>
    </xf>
    <xf numFmtId="168" fontId="21" fillId="33" borderId="39" xfId="41" applyNumberFormat="1" applyFont="1" applyFill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168" fontId="21" fillId="0" borderId="39" xfId="41" applyNumberFormat="1" applyFont="1" applyFill="1" applyBorder="1" applyAlignment="1">
      <alignment vertical="center"/>
    </xf>
    <xf numFmtId="0" fontId="32" fillId="0" borderId="40" xfId="0" applyFont="1" applyBorder="1" applyAlignment="1">
      <alignment horizontal="left" vertical="center" wrapText="1"/>
    </xf>
    <xf numFmtId="3" fontId="21" fillId="0" borderId="31" xfId="41" applyNumberFormat="1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40" xfId="0" applyFont="1" applyBorder="1" applyAlignment="1">
      <alignment vertical="center"/>
    </xf>
    <xf numFmtId="168" fontId="21" fillId="0" borderId="41" xfId="41" applyNumberFormat="1" applyFont="1" applyFill="1" applyBorder="1" applyAlignment="1">
      <alignment vertical="center"/>
    </xf>
    <xf numFmtId="0" fontId="32" fillId="0" borderId="16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168" fontId="19" fillId="0" borderId="31" xfId="41" applyNumberFormat="1" applyFont="1" applyFill="1" applyBorder="1" applyAlignment="1">
      <alignment vertical="center"/>
    </xf>
    <xf numFmtId="0" fontId="32" fillId="0" borderId="40" xfId="0" applyFont="1" applyBorder="1" applyAlignment="1">
      <alignment vertical="center" wrapText="1"/>
    </xf>
    <xf numFmtId="168" fontId="19" fillId="0" borderId="41" xfId="41" applyNumberFormat="1" applyFont="1" applyFill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168" fontId="21" fillId="0" borderId="16" xfId="41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68" fontId="21" fillId="0" borderId="38" xfId="41" applyNumberFormat="1" applyFont="1" applyFill="1" applyBorder="1" applyAlignment="1">
      <alignment vertical="center"/>
    </xf>
    <xf numFmtId="10" fontId="21" fillId="0" borderId="42" xfId="85" applyNumberFormat="1" applyFont="1" applyFill="1" applyBorder="1" applyAlignment="1">
      <alignment vertical="center"/>
    </xf>
    <xf numFmtId="0" fontId="20" fillId="0" borderId="27" xfId="76" applyFont="1" applyFill="1" applyBorder="1" applyAlignment="1">
      <alignment vertical="center" wrapText="1"/>
      <protection/>
    </xf>
    <xf numFmtId="0" fontId="16" fillId="0" borderId="14" xfId="76" applyFont="1" applyFill="1" applyBorder="1" applyAlignment="1">
      <alignment horizontal="center" vertical="center" wrapText="1"/>
      <protection/>
    </xf>
    <xf numFmtId="182" fontId="20" fillId="33" borderId="14" xfId="76" applyNumberFormat="1" applyFont="1" applyFill="1" applyBorder="1" applyAlignment="1">
      <alignment horizontal="right" vertical="center" wrapText="1"/>
      <protection/>
    </xf>
    <xf numFmtId="0" fontId="20" fillId="0" borderId="13" xfId="76" applyFont="1" applyFill="1" applyBorder="1" applyAlignment="1">
      <alignment vertical="center" wrapText="1"/>
      <protection/>
    </xf>
    <xf numFmtId="182" fontId="20" fillId="33" borderId="16" xfId="76" applyNumberFormat="1" applyFont="1" applyFill="1" applyBorder="1" applyAlignment="1">
      <alignment horizontal="right" vertical="center" wrapText="1"/>
      <protection/>
    </xf>
    <xf numFmtId="0" fontId="35" fillId="0" borderId="13" xfId="76" applyFont="1" applyFill="1" applyBorder="1" applyAlignment="1">
      <alignment horizontal="left" vertical="center" wrapText="1"/>
      <protection/>
    </xf>
    <xf numFmtId="182" fontId="16" fillId="33" borderId="16" xfId="76" applyNumberFormat="1" applyFont="1" applyFill="1" applyBorder="1" applyAlignment="1">
      <alignment horizontal="right" vertical="center" wrapText="1"/>
      <protection/>
    </xf>
    <xf numFmtId="182" fontId="24" fillId="33" borderId="16" xfId="76" applyNumberFormat="1" applyFont="1" applyFill="1" applyBorder="1" applyAlignment="1">
      <alignment horizontal="right" vertical="center" wrapText="1"/>
      <protection/>
    </xf>
    <xf numFmtId="0" fontId="35" fillId="0" borderId="13" xfId="76" applyFont="1" applyFill="1" applyBorder="1" applyAlignment="1">
      <alignment vertical="center" wrapText="1"/>
      <protection/>
    </xf>
    <xf numFmtId="0" fontId="16" fillId="0" borderId="13" xfId="76" applyFont="1" applyFill="1" applyBorder="1" applyAlignment="1">
      <alignment vertical="center" wrapText="1"/>
      <protection/>
    </xf>
    <xf numFmtId="182" fontId="16" fillId="33" borderId="16" xfId="76" applyNumberFormat="1" applyFont="1" applyFill="1" applyBorder="1" applyAlignment="1" applyProtection="1">
      <alignment horizontal="right" vertical="center" wrapText="1"/>
      <protection locked="0"/>
    </xf>
    <xf numFmtId="0" fontId="16" fillId="0" borderId="27" xfId="76" applyFont="1" applyFill="1" applyBorder="1" applyAlignment="1">
      <alignment vertical="center" wrapText="1"/>
      <protection/>
    </xf>
    <xf numFmtId="182" fontId="20" fillId="33" borderId="16" xfId="76" applyNumberFormat="1" applyFont="1" applyFill="1" applyBorder="1" applyAlignment="1">
      <alignment vertical="center" wrapText="1"/>
      <protection/>
    </xf>
    <xf numFmtId="182" fontId="20" fillId="33" borderId="16" xfId="76" applyNumberFormat="1" applyFont="1" applyFill="1" applyBorder="1" applyAlignment="1" applyProtection="1">
      <alignment horizontal="right" vertical="center" wrapText="1"/>
      <protection locked="0"/>
    </xf>
    <xf numFmtId="182" fontId="24" fillId="33" borderId="16" xfId="76" applyNumberFormat="1" applyFont="1" applyFill="1" applyBorder="1" applyAlignment="1" applyProtection="1">
      <alignment horizontal="right" vertical="center" wrapText="1"/>
      <protection locked="0"/>
    </xf>
    <xf numFmtId="182" fontId="20" fillId="33" borderId="43" xfId="76" applyNumberFormat="1" applyFont="1" applyFill="1" applyBorder="1" applyAlignment="1">
      <alignment horizontal="right" vertical="center" wrapText="1"/>
      <protection/>
    </xf>
    <xf numFmtId="0" fontId="16" fillId="33" borderId="16" xfId="76" applyNumberFormat="1" applyFont="1" applyFill="1" applyBorder="1" applyAlignment="1">
      <alignment horizontal="right" vertical="center" wrapText="1"/>
      <protection/>
    </xf>
    <xf numFmtId="182" fontId="20" fillId="33" borderId="43" xfId="76" applyNumberFormat="1" applyFont="1" applyFill="1" applyBorder="1" applyAlignment="1" applyProtection="1">
      <alignment horizontal="right" vertical="center" wrapText="1"/>
      <protection locked="0"/>
    </xf>
    <xf numFmtId="0" fontId="20" fillId="0" borderId="13" xfId="70" applyFont="1" applyBorder="1" applyAlignment="1">
      <alignment wrapText="1"/>
      <protection/>
    </xf>
    <xf numFmtId="182" fontId="24" fillId="33" borderId="43" xfId="76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76" applyFont="1" applyFill="1" applyBorder="1" applyAlignment="1">
      <alignment vertical="center" wrapText="1"/>
      <protection/>
    </xf>
    <xf numFmtId="0" fontId="16" fillId="0" borderId="11" xfId="76" applyFont="1" applyFill="1" applyBorder="1" applyAlignment="1">
      <alignment horizontal="center" vertical="center" wrapText="1"/>
      <protection/>
    </xf>
    <xf numFmtId="182" fontId="20" fillId="33" borderId="11" xfId="76" applyNumberFormat="1" applyFont="1" applyFill="1" applyBorder="1" applyAlignment="1">
      <alignment horizontal="right" vertical="center" wrapText="1"/>
      <protection/>
    </xf>
    <xf numFmtId="182" fontId="20" fillId="33" borderId="28" xfId="76" applyNumberFormat="1" applyFont="1" applyFill="1" applyBorder="1" applyAlignment="1">
      <alignment horizontal="right" vertical="center" wrapText="1"/>
      <protection/>
    </xf>
    <xf numFmtId="0" fontId="20" fillId="0" borderId="10" xfId="76" applyFont="1" applyFill="1" applyBorder="1" applyAlignment="1">
      <alignment horizontal="center" vertical="center" wrapText="1"/>
      <protection/>
    </xf>
    <xf numFmtId="0" fontId="20" fillId="0" borderId="11" xfId="76" applyFont="1" applyFill="1" applyBorder="1" applyAlignment="1">
      <alignment horizontal="center" vertical="center" wrapText="1"/>
      <protection/>
    </xf>
    <xf numFmtId="0" fontId="20" fillId="33" borderId="11" xfId="7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1" fillId="0" borderId="0" xfId="74" applyFont="1" applyAlignment="1">
      <alignment horizontal="right"/>
      <protection/>
    </xf>
    <xf numFmtId="0" fontId="22" fillId="0" borderId="10" xfId="74" applyFont="1" applyBorder="1" applyAlignment="1">
      <alignment horizontal="center" vertical="center"/>
      <protection/>
    </xf>
    <xf numFmtId="0" fontId="21" fillId="0" borderId="0" xfId="72" applyFont="1" applyAlignment="1">
      <alignment horizontal="right"/>
      <protection/>
    </xf>
    <xf numFmtId="0" fontId="32" fillId="0" borderId="13" xfId="70" applyFont="1" applyBorder="1" applyAlignment="1">
      <alignment horizontal="center" vertical="center"/>
      <protection/>
    </xf>
    <xf numFmtId="168" fontId="32" fillId="0" borderId="16" xfId="47" applyNumberFormat="1" applyFont="1" applyBorder="1" applyAlignment="1">
      <alignment horizontal="center" vertical="center"/>
    </xf>
    <xf numFmtId="168" fontId="32" fillId="0" borderId="17" xfId="47" applyNumberFormat="1" applyFont="1" applyBorder="1" applyAlignment="1">
      <alignment horizontal="center" vertical="center"/>
    </xf>
    <xf numFmtId="168" fontId="22" fillId="0" borderId="44" xfId="47" applyNumberFormat="1" applyFont="1" applyBorder="1" applyAlignment="1">
      <alignment horizontal="center" vertical="center"/>
    </xf>
    <xf numFmtId="168" fontId="22" fillId="0" borderId="29" xfId="47" applyNumberFormat="1" applyFont="1" applyBorder="1" applyAlignment="1">
      <alignment horizontal="center" vertical="center"/>
    </xf>
    <xf numFmtId="168" fontId="22" fillId="0" borderId="23" xfId="47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18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3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17" xfId="0" applyNumberFormat="1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vertical="center"/>
    </xf>
    <xf numFmtId="0" fontId="32" fillId="0" borderId="17" xfId="0" applyFont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6" xfId="0" applyFont="1" applyBorder="1" applyAlignment="1">
      <alignment wrapText="1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right" vertical="center"/>
    </xf>
    <xf numFmtId="0" fontId="22" fillId="0" borderId="45" xfId="68" applyFont="1" applyBorder="1" applyAlignment="1">
      <alignment horizontal="center" vertical="center" wrapText="1"/>
      <protection/>
    </xf>
    <xf numFmtId="0" fontId="22" fillId="0" borderId="46" xfId="68" applyFont="1" applyBorder="1" applyAlignment="1">
      <alignment horizontal="center" vertical="center" wrapText="1"/>
      <protection/>
    </xf>
    <xf numFmtId="0" fontId="22" fillId="0" borderId="47" xfId="68" applyFont="1" applyBorder="1" applyAlignment="1">
      <alignment horizontal="center" vertical="center" wrapText="1"/>
      <protection/>
    </xf>
    <xf numFmtId="0" fontId="22" fillId="0" borderId="29" xfId="68" applyFont="1" applyBorder="1" applyAlignment="1">
      <alignment horizontal="center" vertical="center" wrapText="1"/>
      <protection/>
    </xf>
    <xf numFmtId="0" fontId="22" fillId="0" borderId="48" xfId="68" applyFont="1" applyBorder="1" applyAlignment="1">
      <alignment horizontal="center" vertical="center" wrapText="1"/>
      <protection/>
    </xf>
    <xf numFmtId="0" fontId="22" fillId="0" borderId="23" xfId="68" applyFont="1" applyBorder="1" applyAlignment="1">
      <alignment horizontal="center" vertical="center" wrapText="1"/>
      <protection/>
    </xf>
    <xf numFmtId="0" fontId="32" fillId="0" borderId="0" xfId="68" applyFont="1">
      <alignment/>
      <protection/>
    </xf>
    <xf numFmtId="0" fontId="22" fillId="0" borderId="49" xfId="68" applyFont="1" applyFill="1" applyBorder="1" applyAlignment="1">
      <alignment horizontal="center" vertical="center"/>
      <protection/>
    </xf>
    <xf numFmtId="0" fontId="22" fillId="0" borderId="50" xfId="68" applyFont="1" applyFill="1" applyBorder="1" applyAlignment="1">
      <alignment wrapText="1"/>
      <protection/>
    </xf>
    <xf numFmtId="178" fontId="22" fillId="0" borderId="51" xfId="68" applyNumberFormat="1" applyFont="1" applyFill="1" applyBorder="1" applyAlignment="1">
      <alignment wrapText="1"/>
      <protection/>
    </xf>
    <xf numFmtId="178" fontId="22" fillId="0" borderId="52" xfId="44" applyNumberFormat="1" applyFont="1" applyFill="1" applyBorder="1" applyAlignment="1" applyProtection="1">
      <alignment vertical="center"/>
      <protection/>
    </xf>
    <xf numFmtId="0" fontId="22" fillId="0" borderId="0" xfId="68" applyFont="1" applyFill="1">
      <alignment/>
      <protection/>
    </xf>
    <xf numFmtId="0" fontId="22" fillId="0" borderId="49" xfId="68" applyFont="1" applyFill="1" applyBorder="1" applyAlignment="1">
      <alignment horizontal="center"/>
      <protection/>
    </xf>
    <xf numFmtId="178" fontId="32" fillId="0" borderId="53" xfId="44" applyNumberFormat="1" applyFont="1" applyFill="1" applyBorder="1" applyAlignment="1" applyProtection="1">
      <alignment vertical="center"/>
      <protection/>
    </xf>
    <xf numFmtId="0" fontId="32" fillId="0" borderId="54" xfId="68" applyFont="1" applyFill="1" applyBorder="1" applyAlignment="1">
      <alignment wrapText="1"/>
      <protection/>
    </xf>
    <xf numFmtId="178" fontId="32" fillId="0" borderId="55" xfId="44" applyNumberFormat="1" applyFont="1" applyFill="1" applyBorder="1" applyAlignment="1" applyProtection="1">
      <alignment/>
      <protection/>
    </xf>
    <xf numFmtId="178" fontId="32" fillId="0" borderId="53" xfId="44" applyNumberFormat="1" applyFont="1" applyFill="1" applyBorder="1" applyAlignment="1" applyProtection="1">
      <alignment/>
      <protection/>
    </xf>
    <xf numFmtId="178" fontId="22" fillId="0" borderId="55" xfId="44" applyNumberFormat="1" applyFont="1" applyFill="1" applyBorder="1" applyAlignment="1" applyProtection="1">
      <alignment/>
      <protection/>
    </xf>
    <xf numFmtId="0" fontId="32" fillId="0" borderId="0" xfId="68" applyFont="1" applyFill="1">
      <alignment/>
      <protection/>
    </xf>
    <xf numFmtId="178" fontId="32" fillId="0" borderId="17" xfId="44" applyNumberFormat="1" applyFont="1" applyFill="1" applyBorder="1" applyAlignment="1" applyProtection="1">
      <alignment vertical="center"/>
      <protection/>
    </xf>
    <xf numFmtId="0" fontId="22" fillId="0" borderId="56" xfId="68" applyFont="1" applyFill="1" applyBorder="1" applyAlignment="1">
      <alignment horizontal="center"/>
      <protection/>
    </xf>
    <xf numFmtId="0" fontId="22" fillId="0" borderId="57" xfId="68" applyFont="1" applyFill="1" applyBorder="1" applyAlignment="1">
      <alignment horizontal="center" wrapText="1"/>
      <protection/>
    </xf>
    <xf numFmtId="178" fontId="22" fillId="0" borderId="58" xfId="44" applyNumberFormat="1" applyFont="1" applyFill="1" applyBorder="1" applyAlignment="1" applyProtection="1">
      <alignment horizontal="center" vertical="center"/>
      <protection/>
    </xf>
    <xf numFmtId="0" fontId="22" fillId="0" borderId="0" xfId="68" applyFont="1" applyAlignment="1">
      <alignment horizontal="center"/>
      <protection/>
    </xf>
    <xf numFmtId="0" fontId="32" fillId="0" borderId="0" xfId="68" applyFont="1" applyAlignment="1">
      <alignment wrapText="1"/>
      <protection/>
    </xf>
    <xf numFmtId="0" fontId="32" fillId="0" borderId="0" xfId="68" applyFont="1" applyBorder="1">
      <alignment/>
      <protection/>
    </xf>
    <xf numFmtId="0" fontId="22" fillId="0" borderId="0" xfId="68" applyFont="1">
      <alignment/>
      <protection/>
    </xf>
    <xf numFmtId="0" fontId="22" fillId="0" borderId="59" xfId="68" applyFont="1" applyFill="1" applyBorder="1">
      <alignment/>
      <protection/>
    </xf>
    <xf numFmtId="0" fontId="32" fillId="0" borderId="59" xfId="68" applyFont="1" applyFill="1" applyBorder="1">
      <alignment/>
      <protection/>
    </xf>
    <xf numFmtId="0" fontId="22" fillId="0" borderId="60" xfId="68" applyFont="1" applyBorder="1" applyAlignment="1">
      <alignment horizontal="center" vertical="center"/>
      <protection/>
    </xf>
    <xf numFmtId="10" fontId="22" fillId="0" borderId="61" xfId="68" applyNumberFormat="1" applyFont="1" applyFill="1" applyBorder="1">
      <alignment/>
      <protection/>
    </xf>
    <xf numFmtId="10" fontId="32" fillId="0" borderId="61" xfId="68" applyNumberFormat="1" applyFont="1" applyFill="1" applyBorder="1">
      <alignment/>
      <protection/>
    </xf>
    <xf numFmtId="182" fontId="20" fillId="0" borderId="14" xfId="76" applyNumberFormat="1" applyFont="1" applyFill="1" applyBorder="1" applyAlignment="1">
      <alignment horizontal="right" vertical="center" wrapText="1"/>
      <protection/>
    </xf>
    <xf numFmtId="182" fontId="20" fillId="0" borderId="16" xfId="76" applyNumberFormat="1" applyFont="1" applyFill="1" applyBorder="1" applyAlignment="1">
      <alignment horizontal="right" vertical="center" wrapText="1"/>
      <protection/>
    </xf>
    <xf numFmtId="182" fontId="16" fillId="0" borderId="16" xfId="76" applyNumberFormat="1" applyFont="1" applyFill="1" applyBorder="1" applyAlignment="1">
      <alignment horizontal="right" vertical="center" wrapText="1"/>
      <protection/>
    </xf>
    <xf numFmtId="182" fontId="24" fillId="0" borderId="16" xfId="76" applyNumberFormat="1" applyFont="1" applyFill="1" applyBorder="1" applyAlignment="1">
      <alignment horizontal="right" vertical="center" wrapText="1"/>
      <protection/>
    </xf>
    <xf numFmtId="182" fontId="16" fillId="0" borderId="16" xfId="76" applyNumberFormat="1" applyFont="1" applyFill="1" applyBorder="1" applyAlignment="1" applyProtection="1">
      <alignment horizontal="right" vertical="center" wrapText="1"/>
      <protection locked="0"/>
    </xf>
    <xf numFmtId="182" fontId="20" fillId="0" borderId="16" xfId="76" applyNumberFormat="1" applyFont="1" applyFill="1" applyBorder="1" applyAlignment="1" applyProtection="1">
      <alignment vertical="center" wrapText="1"/>
      <protection locked="0"/>
    </xf>
    <xf numFmtId="0" fontId="21" fillId="0" borderId="62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left" vertical="center" indent="5"/>
    </xf>
    <xf numFmtId="179" fontId="23" fillId="0" borderId="62" xfId="0" applyNumberFormat="1" applyFont="1" applyFill="1" applyBorder="1" applyAlignment="1" applyProtection="1">
      <alignment horizontal="right" vertical="center"/>
      <protection locked="0"/>
    </xf>
    <xf numFmtId="3" fontId="0" fillId="0" borderId="62" xfId="0" applyNumberForma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1"/>
    </xf>
    <xf numFmtId="179" fontId="23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left" vertical="center" wrapText="1" indent="1"/>
      <protection locked="0"/>
    </xf>
    <xf numFmtId="179" fontId="28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left" vertical="center" indent="5"/>
    </xf>
    <xf numFmtId="0" fontId="32" fillId="0" borderId="63" xfId="0" applyFont="1" applyFill="1" applyBorder="1" applyAlignment="1">
      <alignment wrapText="1"/>
    </xf>
    <xf numFmtId="0" fontId="32" fillId="0" borderId="54" xfId="0" applyFont="1" applyFill="1" applyBorder="1" applyAlignment="1">
      <alignment wrapText="1"/>
    </xf>
    <xf numFmtId="0" fontId="32" fillId="0" borderId="54" xfId="0" applyFont="1" applyFill="1" applyBorder="1" applyAlignment="1">
      <alignment horizontal="left" wrapText="1"/>
    </xf>
    <xf numFmtId="0" fontId="22" fillId="0" borderId="54" xfId="0" applyFont="1" applyFill="1" applyBorder="1" applyAlignment="1">
      <alignment horizontal="center" wrapText="1"/>
    </xf>
    <xf numFmtId="0" fontId="22" fillId="0" borderId="0" xfId="68" applyFont="1" applyBorder="1" applyAlignment="1">
      <alignment horizontal="center" vertical="center" wrapText="1"/>
      <protection/>
    </xf>
    <xf numFmtId="0" fontId="22" fillId="0" borderId="0" xfId="68" applyFont="1" applyBorder="1" applyAlignment="1">
      <alignment horizontal="center" vertical="center"/>
      <protection/>
    </xf>
    <xf numFmtId="0" fontId="22" fillId="0" borderId="0" xfId="68" applyFont="1" applyFill="1" applyBorder="1" applyAlignment="1">
      <alignment horizontal="center"/>
      <protection/>
    </xf>
    <xf numFmtId="0" fontId="32" fillId="0" borderId="0" xfId="68" applyFont="1" applyFill="1" applyBorder="1" applyAlignment="1">
      <alignment wrapText="1"/>
      <protection/>
    </xf>
    <xf numFmtId="178" fontId="32" fillId="0" borderId="0" xfId="44" applyNumberFormat="1" applyFont="1" applyFill="1" applyBorder="1" applyAlignment="1" applyProtection="1">
      <alignment/>
      <protection/>
    </xf>
    <xf numFmtId="0" fontId="22" fillId="0" borderId="0" xfId="68" applyFont="1" applyFill="1" applyBorder="1" applyAlignment="1">
      <alignment wrapText="1"/>
      <protection/>
    </xf>
    <xf numFmtId="178" fontId="22" fillId="0" borderId="0" xfId="44" applyNumberFormat="1" applyFont="1" applyFill="1" applyBorder="1" applyAlignment="1" applyProtection="1">
      <alignment/>
      <protection/>
    </xf>
    <xf numFmtId="9" fontId="22" fillId="0" borderId="0" xfId="68" applyNumberFormat="1" applyFont="1" applyBorder="1">
      <alignment/>
      <protection/>
    </xf>
    <xf numFmtId="9" fontId="32" fillId="0" borderId="0" xfId="68" applyNumberFormat="1" applyFont="1" applyBorder="1">
      <alignment/>
      <protection/>
    </xf>
    <xf numFmtId="0" fontId="22" fillId="0" borderId="0" xfId="68" applyFont="1" applyFill="1" applyBorder="1" applyAlignment="1">
      <alignment horizontal="center" wrapText="1"/>
      <protection/>
    </xf>
    <xf numFmtId="178" fontId="32" fillId="0" borderId="0" xfId="44" applyNumberFormat="1" applyFont="1" applyFill="1" applyBorder="1" applyAlignment="1" applyProtection="1">
      <alignment vertical="center"/>
      <protection/>
    </xf>
    <xf numFmtId="178" fontId="22" fillId="0" borderId="0" xfId="44" applyNumberFormat="1" applyFont="1" applyFill="1" applyBorder="1" applyAlignment="1" applyProtection="1">
      <alignment horizontal="center" vertical="center"/>
      <protection/>
    </xf>
    <xf numFmtId="168" fontId="19" fillId="0" borderId="16" xfId="41" applyNumberFormat="1" applyFont="1" applyFill="1" applyBorder="1" applyAlignment="1">
      <alignment vertical="center"/>
    </xf>
    <xf numFmtId="0" fontId="21" fillId="0" borderId="17" xfId="74" applyFont="1" applyFill="1" applyBorder="1">
      <alignment/>
      <protection/>
    </xf>
    <xf numFmtId="178" fontId="22" fillId="0" borderId="53" xfId="44" applyNumberFormat="1" applyFont="1" applyFill="1" applyBorder="1" applyAlignment="1" applyProtection="1">
      <alignment/>
      <protection/>
    </xf>
    <xf numFmtId="178" fontId="22" fillId="0" borderId="64" xfId="44" applyNumberFormat="1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179" fontId="19" fillId="0" borderId="19" xfId="0" applyNumberFormat="1" applyFont="1" applyFill="1" applyBorder="1" applyAlignment="1" applyProtection="1">
      <alignment horizontal="right" vertical="center"/>
      <protection/>
    </xf>
    <xf numFmtId="179" fontId="21" fillId="0" borderId="19" xfId="0" applyNumberFormat="1" applyFont="1" applyFill="1" applyBorder="1" applyAlignment="1" applyProtection="1">
      <alignment horizontal="right" vertical="center"/>
      <protection/>
    </xf>
    <xf numFmtId="3" fontId="21" fillId="0" borderId="19" xfId="0" applyNumberFormat="1" applyFont="1" applyFill="1" applyBorder="1" applyAlignment="1" applyProtection="1">
      <alignment horizontal="right" vertical="center"/>
      <protection/>
    </xf>
    <xf numFmtId="0" fontId="19" fillId="0" borderId="35" xfId="0" applyFont="1" applyBorder="1" applyAlignment="1">
      <alignment horizontal="center" vertical="center" wrapText="1"/>
    </xf>
    <xf numFmtId="178" fontId="32" fillId="0" borderId="65" xfId="44" applyNumberFormat="1" applyFont="1" applyFill="1" applyBorder="1" applyAlignment="1" applyProtection="1">
      <alignment vertical="center"/>
      <protection/>
    </xf>
    <xf numFmtId="10" fontId="22" fillId="0" borderId="66" xfId="68" applyNumberFormat="1" applyFont="1" applyFill="1" applyBorder="1" applyAlignment="1">
      <alignment vertical="center"/>
      <protection/>
    </xf>
    <xf numFmtId="14" fontId="22" fillId="0" borderId="29" xfId="0" applyNumberFormat="1" applyFont="1" applyFill="1" applyBorder="1" applyAlignment="1">
      <alignment horizontal="center" vertical="center" wrapText="1"/>
    </xf>
    <xf numFmtId="14" fontId="22" fillId="0" borderId="2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0" fontId="21" fillId="0" borderId="67" xfId="0" applyFont="1" applyFill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179" fontId="19" fillId="0" borderId="30" xfId="0" applyNumberFormat="1" applyFont="1" applyFill="1" applyBorder="1" applyAlignment="1" applyProtection="1">
      <alignment horizontal="right" vertical="center"/>
      <protection/>
    </xf>
    <xf numFmtId="3" fontId="1" fillId="0" borderId="42" xfId="0" applyNumberFormat="1" applyFont="1" applyFill="1" applyBorder="1" applyAlignment="1">
      <alignment horizontal="right" vertical="center"/>
    </xf>
    <xf numFmtId="178" fontId="22" fillId="0" borderId="55" xfId="44" applyNumberFormat="1" applyFont="1" applyFill="1" applyBorder="1" applyAlignment="1" applyProtection="1">
      <alignment horizontal="center"/>
      <protection/>
    </xf>
    <xf numFmtId="178" fontId="32" fillId="0" borderId="55" xfId="44" applyNumberFormat="1" applyFont="1" applyFill="1" applyBorder="1" applyAlignment="1" applyProtection="1">
      <alignment horizontal="center"/>
      <protection/>
    </xf>
    <xf numFmtId="178" fontId="32" fillId="0" borderId="55" xfId="44" applyNumberFormat="1" applyFont="1" applyFill="1" applyBorder="1" applyAlignment="1" applyProtection="1">
      <alignment horizontal="center" vertical="center"/>
      <protection/>
    </xf>
    <xf numFmtId="178" fontId="32" fillId="0" borderId="16" xfId="44" applyNumberFormat="1" applyFont="1" applyFill="1" applyBorder="1" applyAlignment="1" applyProtection="1">
      <alignment horizontal="center" vertical="center"/>
      <protection/>
    </xf>
    <xf numFmtId="178" fontId="32" fillId="0" borderId="43" xfId="44" applyNumberFormat="1" applyFont="1" applyFill="1" applyBorder="1" applyAlignment="1" applyProtection="1">
      <alignment horizontal="center" vertical="center"/>
      <protection/>
    </xf>
    <xf numFmtId="178" fontId="22" fillId="0" borderId="58" xfId="44" applyNumberFormat="1" applyFont="1" applyFill="1" applyBorder="1" applyAlignment="1" applyProtection="1">
      <alignment horizontal="center"/>
      <protection/>
    </xf>
    <xf numFmtId="0" fontId="22" fillId="0" borderId="11" xfId="68" applyFont="1" applyBorder="1" applyAlignment="1">
      <alignment horizontal="center" vertical="center" wrapText="1"/>
      <protection/>
    </xf>
    <xf numFmtId="0" fontId="22" fillId="0" borderId="68" xfId="68" applyFont="1" applyBorder="1" applyAlignment="1">
      <alignment horizontal="left" wrapText="1"/>
      <protection/>
    </xf>
    <xf numFmtId="0" fontId="22" fillId="0" borderId="69" xfId="68" applyFont="1" applyBorder="1" applyAlignment="1">
      <alignment horizontal="left" wrapText="1"/>
      <protection/>
    </xf>
    <xf numFmtId="0" fontId="32" fillId="0" borderId="70" xfId="68" applyFont="1" applyBorder="1">
      <alignment/>
      <protection/>
    </xf>
    <xf numFmtId="0" fontId="32" fillId="0" borderId="14" xfId="68" applyFont="1" applyBorder="1">
      <alignment/>
      <protection/>
    </xf>
    <xf numFmtId="0" fontId="32" fillId="0" borderId="39" xfId="68" applyFont="1" applyBorder="1">
      <alignment/>
      <protection/>
    </xf>
    <xf numFmtId="0" fontId="32" fillId="0" borderId="15" xfId="68" applyFont="1" applyBorder="1">
      <alignment/>
      <protection/>
    </xf>
    <xf numFmtId="0" fontId="32" fillId="0" borderId="71" xfId="68" applyFont="1" applyBorder="1">
      <alignment/>
      <protection/>
    </xf>
    <xf numFmtId="0" fontId="32" fillId="0" borderId="16" xfId="68" applyFont="1" applyBorder="1">
      <alignment/>
      <protection/>
    </xf>
    <xf numFmtId="0" fontId="32" fillId="0" borderId="43" xfId="68" applyFont="1" applyBorder="1">
      <alignment/>
      <protection/>
    </xf>
    <xf numFmtId="10" fontId="32" fillId="0" borderId="17" xfId="89" applyNumberFormat="1" applyFont="1" applyBorder="1" applyAlignment="1">
      <alignment/>
    </xf>
    <xf numFmtId="0" fontId="22" fillId="0" borderId="49" xfId="68" applyFont="1" applyBorder="1" applyAlignment="1">
      <alignment horizontal="center"/>
      <protection/>
    </xf>
    <xf numFmtId="10" fontId="22" fillId="0" borderId="17" xfId="89" applyNumberFormat="1" applyFont="1" applyBorder="1" applyAlignment="1">
      <alignment/>
    </xf>
    <xf numFmtId="0" fontId="32" fillId="0" borderId="72" xfId="68" applyFont="1" applyBorder="1" applyAlignment="1">
      <alignment horizontal="left" wrapText="1" indent="1"/>
      <protection/>
    </xf>
    <xf numFmtId="0" fontId="32" fillId="0" borderId="72" xfId="68" applyFont="1" applyBorder="1" applyAlignment="1">
      <alignment horizontal="left" wrapText="1" indent="2"/>
      <protection/>
    </xf>
    <xf numFmtId="0" fontId="32" fillId="0" borderId="72" xfId="68" applyFont="1" applyBorder="1" applyAlignment="1">
      <alignment horizontal="left" wrapText="1" indent="5"/>
      <protection/>
    </xf>
    <xf numFmtId="0" fontId="22" fillId="0" borderId="56" xfId="68" applyFont="1" applyBorder="1" applyAlignment="1">
      <alignment horizontal="center"/>
      <protection/>
    </xf>
    <xf numFmtId="0" fontId="22" fillId="0" borderId="73" xfId="68" applyFont="1" applyBorder="1" applyAlignment="1">
      <alignment horizontal="center" wrapText="1"/>
      <protection/>
    </xf>
    <xf numFmtId="10" fontId="22" fillId="0" borderId="74" xfId="44" applyNumberFormat="1" applyFont="1" applyFill="1" applyBorder="1" applyAlignment="1" applyProtection="1">
      <alignment horizontal="right"/>
      <protection/>
    </xf>
    <xf numFmtId="0" fontId="25" fillId="0" borderId="0" xfId="68">
      <alignment/>
      <protection/>
    </xf>
    <xf numFmtId="168" fontId="19" fillId="0" borderId="38" xfId="44" applyNumberFormat="1" applyFont="1" applyFill="1" applyBorder="1" applyAlignment="1">
      <alignment/>
    </xf>
    <xf numFmtId="168" fontId="19" fillId="0" borderId="17" xfId="44" applyNumberFormat="1" applyFont="1" applyFill="1" applyBorder="1" applyAlignment="1">
      <alignment/>
    </xf>
    <xf numFmtId="168" fontId="19" fillId="0" borderId="31" xfId="44" applyNumberFormat="1" applyFont="1" applyFill="1" applyBorder="1" applyAlignment="1">
      <alignment/>
    </xf>
    <xf numFmtId="10" fontId="19" fillId="0" borderId="39" xfId="89" applyNumberFormat="1" applyFont="1" applyFill="1" applyBorder="1" applyAlignment="1">
      <alignment/>
    </xf>
    <xf numFmtId="168" fontId="19" fillId="0" borderId="16" xfId="44" applyNumberFormat="1" applyFont="1" applyFill="1" applyBorder="1" applyAlignment="1">
      <alignment/>
    </xf>
    <xf numFmtId="0" fontId="32" fillId="0" borderId="40" xfId="68" applyFont="1" applyBorder="1">
      <alignment/>
      <protection/>
    </xf>
    <xf numFmtId="168" fontId="21" fillId="0" borderId="31" xfId="44" applyNumberFormat="1" applyFont="1" applyFill="1" applyBorder="1" applyAlignment="1">
      <alignment/>
    </xf>
    <xf numFmtId="0" fontId="32" fillId="0" borderId="13" xfId="68" applyFont="1" applyBorder="1" applyAlignment="1">
      <alignment horizontal="center"/>
      <protection/>
    </xf>
    <xf numFmtId="168" fontId="21" fillId="0" borderId="16" xfId="44" applyNumberFormat="1" applyFont="1" applyFill="1" applyBorder="1" applyAlignment="1">
      <alignment/>
    </xf>
    <xf numFmtId="0" fontId="22" fillId="0" borderId="16" xfId="68" applyFont="1" applyBorder="1">
      <alignment/>
      <protection/>
    </xf>
    <xf numFmtId="0" fontId="22" fillId="0" borderId="13" xfId="68" applyFont="1" applyBorder="1" applyAlignment="1">
      <alignment horizontal="center"/>
      <protection/>
    </xf>
    <xf numFmtId="0" fontId="32" fillId="0" borderId="16" xfId="68" applyFont="1" applyBorder="1" applyAlignment="1">
      <alignment wrapText="1"/>
      <protection/>
    </xf>
    <xf numFmtId="10" fontId="21" fillId="0" borderId="39" xfId="89" applyNumberFormat="1" applyFont="1" applyFill="1" applyBorder="1" applyAlignment="1">
      <alignment/>
    </xf>
    <xf numFmtId="168" fontId="19" fillId="0" borderId="41" xfId="44" applyNumberFormat="1" applyFont="1" applyFill="1" applyBorder="1" applyAlignment="1">
      <alignment/>
    </xf>
    <xf numFmtId="0" fontId="22" fillId="0" borderId="40" xfId="68" applyFont="1" applyBorder="1">
      <alignment/>
      <protection/>
    </xf>
    <xf numFmtId="0" fontId="22" fillId="0" borderId="26" xfId="68" applyFont="1" applyBorder="1" applyAlignment="1">
      <alignment horizontal="center"/>
      <protection/>
    </xf>
    <xf numFmtId="168" fontId="21" fillId="0" borderId="41" xfId="44" applyNumberFormat="1" applyFont="1" applyFill="1" applyBorder="1" applyAlignment="1">
      <alignment/>
    </xf>
    <xf numFmtId="0" fontId="32" fillId="0" borderId="26" xfId="68" applyFont="1" applyBorder="1" applyAlignment="1">
      <alignment horizontal="center"/>
      <protection/>
    </xf>
    <xf numFmtId="168" fontId="21" fillId="0" borderId="39" xfId="44" applyNumberFormat="1" applyFont="1" applyFill="1" applyBorder="1" applyAlignment="1">
      <alignment/>
    </xf>
    <xf numFmtId="168" fontId="21" fillId="0" borderId="15" xfId="44" applyNumberFormat="1" applyFont="1" applyFill="1" applyBorder="1" applyAlignment="1">
      <alignment vertical="center"/>
    </xf>
    <xf numFmtId="168" fontId="21" fillId="0" borderId="16" xfId="44" applyNumberFormat="1" applyFont="1" applyFill="1" applyBorder="1" applyAlignment="1">
      <alignment vertical="center"/>
    </xf>
    <xf numFmtId="168" fontId="21" fillId="34" borderId="31" xfId="44" applyNumberFormat="1" applyFont="1" applyFill="1" applyBorder="1" applyAlignment="1">
      <alignment vertical="center"/>
    </xf>
    <xf numFmtId="168" fontId="21" fillId="0" borderId="15" xfId="44" applyNumberFormat="1" applyFont="1" applyFill="1" applyBorder="1" applyAlignment="1">
      <alignment/>
    </xf>
    <xf numFmtId="168" fontId="21" fillId="34" borderId="31" xfId="44" applyNumberFormat="1" applyFont="1" applyFill="1" applyBorder="1" applyAlignment="1">
      <alignment/>
    </xf>
    <xf numFmtId="168" fontId="19" fillId="0" borderId="15" xfId="44" applyNumberFormat="1" applyFont="1" applyFill="1" applyBorder="1" applyAlignment="1">
      <alignment/>
    </xf>
    <xf numFmtId="168" fontId="19" fillId="0" borderId="39" xfId="44" applyNumberFormat="1" applyFont="1" applyFill="1" applyBorder="1" applyAlignment="1">
      <alignment/>
    </xf>
    <xf numFmtId="0" fontId="22" fillId="0" borderId="14" xfId="68" applyFont="1" applyBorder="1">
      <alignment/>
      <protection/>
    </xf>
    <xf numFmtId="0" fontId="22" fillId="0" borderId="27" xfId="68" applyFont="1" applyBorder="1" applyAlignment="1">
      <alignment horizontal="center"/>
      <protection/>
    </xf>
    <xf numFmtId="0" fontId="22" fillId="0" borderId="0" xfId="68" applyFont="1" applyAlignment="1">
      <alignment horizontal="left" indent="4"/>
      <protection/>
    </xf>
    <xf numFmtId="0" fontId="32" fillId="0" borderId="0" xfId="68" applyFont="1" applyAlignment="1">
      <alignment horizontal="center"/>
      <protection/>
    </xf>
    <xf numFmtId="0" fontId="22" fillId="0" borderId="62" xfId="68" applyFont="1" applyBorder="1">
      <alignment/>
      <protection/>
    </xf>
    <xf numFmtId="0" fontId="22" fillId="0" borderId="62" xfId="68" applyFont="1" applyBorder="1" applyAlignment="1">
      <alignment horizontal="center"/>
      <protection/>
    </xf>
    <xf numFmtId="0" fontId="32" fillId="0" borderId="16" xfId="68" applyFont="1" applyBorder="1" applyAlignment="1">
      <alignment horizontal="left" indent="2"/>
      <protection/>
    </xf>
    <xf numFmtId="0" fontId="22" fillId="0" borderId="33" xfId="68" applyFont="1" applyBorder="1">
      <alignment/>
      <protection/>
    </xf>
    <xf numFmtId="0" fontId="22" fillId="0" borderId="18" xfId="68" applyFont="1" applyBorder="1" applyAlignment="1">
      <alignment horizontal="center"/>
      <protection/>
    </xf>
    <xf numFmtId="0" fontId="19" fillId="0" borderId="36" xfId="68" applyFont="1" applyBorder="1" applyAlignment="1">
      <alignment horizontal="center" vertical="center" wrapText="1"/>
      <protection/>
    </xf>
    <xf numFmtId="168" fontId="21" fillId="0" borderId="15" xfId="0" applyNumberFormat="1" applyFont="1" applyBorder="1" applyAlignment="1">
      <alignment/>
    </xf>
    <xf numFmtId="168" fontId="19" fillId="0" borderId="15" xfId="0" applyNumberFormat="1" applyFont="1" applyBorder="1" applyAlignment="1">
      <alignment/>
    </xf>
    <xf numFmtId="168" fontId="19" fillId="0" borderId="0" xfId="44" applyNumberFormat="1" applyFont="1" applyFill="1" applyBorder="1" applyAlignment="1">
      <alignment/>
    </xf>
    <xf numFmtId="10" fontId="19" fillId="0" borderId="0" xfId="89" applyNumberFormat="1" applyFont="1" applyFill="1" applyBorder="1" applyAlignment="1">
      <alignment/>
    </xf>
    <xf numFmtId="168" fontId="21" fillId="0" borderId="0" xfId="0" applyNumberFormat="1" applyFont="1" applyBorder="1" applyAlignment="1">
      <alignment/>
    </xf>
    <xf numFmtId="168" fontId="21" fillId="0" borderId="0" xfId="44" applyNumberFormat="1" applyFont="1" applyFill="1" applyBorder="1" applyAlignment="1">
      <alignment/>
    </xf>
    <xf numFmtId="10" fontId="21" fillId="0" borderId="0" xfId="89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168" fontId="19" fillId="34" borderId="0" xfId="44" applyNumberFormat="1" applyFont="1" applyFill="1" applyBorder="1" applyAlignment="1">
      <alignment/>
    </xf>
    <xf numFmtId="168" fontId="19" fillId="0" borderId="11" xfId="44" applyNumberFormat="1" applyFont="1" applyFill="1" applyBorder="1" applyAlignment="1">
      <alignment/>
    </xf>
    <xf numFmtId="168" fontId="19" fillId="0" borderId="12" xfId="0" applyNumberFormat="1" applyFont="1" applyBorder="1" applyAlignment="1">
      <alignment/>
    </xf>
    <xf numFmtId="0" fontId="19" fillId="0" borderId="33" xfId="0" applyFont="1" applyBorder="1" applyAlignment="1">
      <alignment horizontal="center" vertical="center" wrapText="1"/>
    </xf>
    <xf numFmtId="168" fontId="19" fillId="0" borderId="33" xfId="44" applyNumberFormat="1" applyFont="1" applyFill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168" fontId="19" fillId="0" borderId="75" xfId="44" applyNumberFormat="1" applyFont="1" applyFill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168" fontId="21" fillId="0" borderId="17" xfId="44" applyNumberFormat="1" applyFont="1" applyFill="1" applyBorder="1" applyAlignment="1">
      <alignment/>
    </xf>
    <xf numFmtId="10" fontId="21" fillId="0" borderId="39" xfId="85" applyNumberFormat="1" applyFont="1" applyFill="1" applyBorder="1" applyAlignment="1">
      <alignment/>
    </xf>
    <xf numFmtId="10" fontId="19" fillId="0" borderId="11" xfId="89" applyNumberFormat="1" applyFont="1" applyFill="1" applyBorder="1" applyAlignment="1">
      <alignment/>
    </xf>
    <xf numFmtId="0" fontId="32" fillId="0" borderId="16" xfId="68" applyFont="1" applyBorder="1" applyAlignment="1">
      <alignment horizontal="left" wrapText="1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49" xfId="68" applyFont="1" applyBorder="1" applyAlignment="1">
      <alignment horizontal="center" vertical="center"/>
      <protection/>
    </xf>
    <xf numFmtId="0" fontId="22" fillId="0" borderId="72" xfId="68" applyFont="1" applyBorder="1" applyAlignment="1">
      <alignment vertical="center" wrapText="1"/>
      <protection/>
    </xf>
    <xf numFmtId="0" fontId="21" fillId="0" borderId="0" xfId="68" applyFont="1">
      <alignment/>
      <protection/>
    </xf>
    <xf numFmtId="0" fontId="16" fillId="0" borderId="16" xfId="68" applyFont="1" applyBorder="1" applyAlignment="1">
      <alignment horizontal="center" vertical="center" wrapText="1"/>
      <protection/>
    </xf>
    <xf numFmtId="0" fontId="16" fillId="0" borderId="40" xfId="68" applyFont="1" applyBorder="1" applyAlignment="1">
      <alignment horizontal="center" vertical="center" wrapText="1"/>
      <protection/>
    </xf>
    <xf numFmtId="0" fontId="16" fillId="0" borderId="43" xfId="68" applyFont="1" applyBorder="1" applyAlignment="1">
      <alignment horizontal="center" vertical="center" wrapText="1"/>
      <protection/>
    </xf>
    <xf numFmtId="0" fontId="16" fillId="0" borderId="16" xfId="68" applyFont="1" applyBorder="1" applyAlignment="1">
      <alignment vertical="center" wrapText="1"/>
      <protection/>
    </xf>
    <xf numFmtId="0" fontId="38" fillId="0" borderId="21" xfId="68" applyFont="1" applyBorder="1" applyAlignment="1">
      <alignment horizontal="center"/>
      <protection/>
    </xf>
    <xf numFmtId="0" fontId="38" fillId="0" borderId="30" xfId="68" applyFont="1" applyBorder="1" applyAlignment="1">
      <alignment horizontal="center"/>
      <protection/>
    </xf>
    <xf numFmtId="0" fontId="38" fillId="0" borderId="76" xfId="68" applyFont="1" applyBorder="1" applyAlignment="1">
      <alignment horizontal="center"/>
      <protection/>
    </xf>
    <xf numFmtId="1" fontId="39" fillId="0" borderId="12" xfId="44" applyNumberFormat="1" applyFont="1" applyFill="1" applyBorder="1" applyAlignment="1">
      <alignment horizontal="center"/>
    </xf>
    <xf numFmtId="0" fontId="16" fillId="0" borderId="18" xfId="68" applyFont="1" applyBorder="1" applyAlignment="1">
      <alignment wrapText="1"/>
      <protection/>
    </xf>
    <xf numFmtId="3" fontId="21" fillId="0" borderId="33" xfId="44" applyNumberFormat="1" applyFont="1" applyFill="1" applyBorder="1" applyAlignment="1">
      <alignment/>
    </xf>
    <xf numFmtId="3" fontId="21" fillId="0" borderId="35" xfId="44" applyNumberFormat="1" applyFont="1" applyFill="1" applyBorder="1" applyAlignment="1">
      <alignment/>
    </xf>
    <xf numFmtId="0" fontId="20" fillId="0" borderId="0" xfId="68" applyFont="1">
      <alignment/>
      <protection/>
    </xf>
    <xf numFmtId="0" fontId="16" fillId="0" borderId="0" xfId="68" applyFont="1">
      <alignment/>
      <protection/>
    </xf>
    <xf numFmtId="0" fontId="23" fillId="0" borderId="27" xfId="68" applyFont="1" applyBorder="1" applyAlignment="1">
      <alignment wrapText="1"/>
      <protection/>
    </xf>
    <xf numFmtId="3" fontId="21" fillId="0" borderId="14" xfId="44" applyNumberFormat="1" applyFont="1" applyFill="1" applyBorder="1" applyAlignment="1">
      <alignment/>
    </xf>
    <xf numFmtId="3" fontId="21" fillId="0" borderId="15" xfId="44" applyNumberFormat="1" applyFont="1" applyFill="1" applyBorder="1" applyAlignment="1">
      <alignment/>
    </xf>
    <xf numFmtId="0" fontId="16" fillId="0" borderId="27" xfId="68" applyFont="1" applyBorder="1" applyAlignment="1">
      <alignment wrapText="1"/>
      <protection/>
    </xf>
    <xf numFmtId="0" fontId="16" fillId="0" borderId="13" xfId="68" applyFont="1" applyBorder="1" applyAlignment="1">
      <alignment wrapText="1"/>
      <protection/>
    </xf>
    <xf numFmtId="3" fontId="21" fillId="0" borderId="16" xfId="44" applyNumberFormat="1" applyFont="1" applyFill="1" applyBorder="1" applyAlignment="1">
      <alignment/>
    </xf>
    <xf numFmtId="3" fontId="21" fillId="0" borderId="17" xfId="44" applyNumberFormat="1" applyFont="1" applyFill="1" applyBorder="1" applyAlignment="1">
      <alignment/>
    </xf>
    <xf numFmtId="0" fontId="23" fillId="0" borderId="13" xfId="68" applyFont="1" applyBorder="1" applyAlignment="1">
      <alignment wrapText="1"/>
      <protection/>
    </xf>
    <xf numFmtId="0" fontId="16" fillId="0" borderId="20" xfId="68" applyFont="1" applyBorder="1" applyAlignment="1">
      <alignment wrapText="1"/>
      <protection/>
    </xf>
    <xf numFmtId="3" fontId="21" fillId="0" borderId="11" xfId="44" applyNumberFormat="1" applyFont="1" applyFill="1" applyBorder="1" applyAlignment="1">
      <alignment/>
    </xf>
    <xf numFmtId="3" fontId="21" fillId="0" borderId="12" xfId="44" applyNumberFormat="1" applyFont="1" applyFill="1" applyBorder="1" applyAlignment="1">
      <alignment/>
    </xf>
    <xf numFmtId="0" fontId="19" fillId="0" borderId="77" xfId="68" applyFont="1" applyBorder="1" applyAlignment="1">
      <alignment horizontal="left" vertical="center" wrapText="1"/>
      <protection/>
    </xf>
    <xf numFmtId="3" fontId="19" fillId="0" borderId="33" xfId="44" applyNumberFormat="1" applyFont="1" applyFill="1" applyBorder="1" applyAlignment="1">
      <alignment/>
    </xf>
    <xf numFmtId="3" fontId="19" fillId="0" borderId="35" xfId="44" applyNumberFormat="1" applyFont="1" applyFill="1" applyBorder="1" applyAlignment="1">
      <alignment/>
    </xf>
    <xf numFmtId="0" fontId="19" fillId="0" borderId="0" xfId="68" applyFont="1">
      <alignment/>
      <protection/>
    </xf>
    <xf numFmtId="3" fontId="19" fillId="0" borderId="16" xfId="44" applyNumberFormat="1" applyFont="1" applyFill="1" applyBorder="1" applyAlignment="1">
      <alignment/>
    </xf>
    <xf numFmtId="3" fontId="19" fillId="0" borderId="17" xfId="44" applyNumberFormat="1" applyFont="1" applyFill="1" applyBorder="1" applyAlignment="1">
      <alignment/>
    </xf>
    <xf numFmtId="0" fontId="19" fillId="0" borderId="13" xfId="68" applyFont="1" applyBorder="1" applyAlignment="1">
      <alignment horizontal="left" indent="1"/>
      <protection/>
    </xf>
    <xf numFmtId="3" fontId="19" fillId="0" borderId="16" xfId="68" applyNumberFormat="1" applyFont="1" applyBorder="1">
      <alignment/>
      <protection/>
    </xf>
    <xf numFmtId="0" fontId="19" fillId="0" borderId="10" xfId="68" applyFont="1" applyBorder="1" applyAlignment="1">
      <alignment horizontal="left" wrapText="1" indent="1"/>
      <protection/>
    </xf>
    <xf numFmtId="3" fontId="19" fillId="0" borderId="11" xfId="68" applyNumberFormat="1" applyFont="1" applyBorder="1">
      <alignment/>
      <protection/>
    </xf>
    <xf numFmtId="3" fontId="19" fillId="0" borderId="12" xfId="68" applyNumberFormat="1" applyFont="1" applyBorder="1">
      <alignment/>
      <protection/>
    </xf>
    <xf numFmtId="0" fontId="21" fillId="0" borderId="0" xfId="68" applyFont="1" applyAlignment="1">
      <alignment horizontal="left"/>
      <protection/>
    </xf>
    <xf numFmtId="0" fontId="38" fillId="0" borderId="67" xfId="68" applyFont="1" applyBorder="1" applyAlignment="1">
      <alignment horizontal="center"/>
      <protection/>
    </xf>
    <xf numFmtId="0" fontId="38" fillId="34" borderId="11" xfId="68" applyFont="1" applyFill="1" applyBorder="1" applyAlignment="1">
      <alignment horizontal="center"/>
      <protection/>
    </xf>
    <xf numFmtId="0" fontId="38" fillId="34" borderId="38" xfId="68" applyFont="1" applyFill="1" applyBorder="1" applyAlignment="1">
      <alignment horizontal="center"/>
      <protection/>
    </xf>
    <xf numFmtId="0" fontId="38" fillId="0" borderId="11" xfId="68" applyFont="1" applyBorder="1" applyAlignment="1">
      <alignment horizontal="center"/>
      <protection/>
    </xf>
    <xf numFmtId="0" fontId="38" fillId="0" borderId="38" xfId="68" applyFont="1" applyBorder="1" applyAlignment="1">
      <alignment horizontal="center"/>
      <protection/>
    </xf>
    <xf numFmtId="1" fontId="38" fillId="0" borderId="12" xfId="68" applyNumberFormat="1" applyFont="1" applyBorder="1" applyAlignment="1">
      <alignment horizontal="center"/>
      <protection/>
    </xf>
    <xf numFmtId="0" fontId="16" fillId="0" borderId="18" xfId="68" applyFont="1" applyBorder="1" applyAlignment="1">
      <alignment horizontal="left" vertical="center" wrapText="1"/>
      <protection/>
    </xf>
    <xf numFmtId="3" fontId="21" fillId="0" borderId="33" xfId="68" applyNumberFormat="1" applyFont="1" applyBorder="1" applyAlignment="1">
      <alignment vertical="center" wrapText="1"/>
      <protection/>
    </xf>
    <xf numFmtId="3" fontId="19" fillId="0" borderId="35" xfId="68" applyNumberFormat="1" applyFont="1" applyBorder="1" applyAlignment="1">
      <alignment vertical="center" wrapText="1"/>
      <protection/>
    </xf>
    <xf numFmtId="3" fontId="21" fillId="0" borderId="14" xfId="68" applyNumberFormat="1" applyFont="1" applyBorder="1" applyAlignment="1">
      <alignment vertical="center" wrapText="1"/>
      <protection/>
    </xf>
    <xf numFmtId="3" fontId="19" fillId="0" borderId="15" xfId="68" applyNumberFormat="1" applyFont="1" applyBorder="1" applyAlignment="1">
      <alignment vertical="center" wrapText="1"/>
      <protection/>
    </xf>
    <xf numFmtId="0" fontId="16" fillId="0" borderId="27" xfId="68" applyFont="1" applyBorder="1" applyAlignment="1">
      <alignment horizontal="left" vertical="center" wrapText="1"/>
      <protection/>
    </xf>
    <xf numFmtId="0" fontId="16" fillId="0" borderId="13" xfId="68" applyFont="1" applyBorder="1" applyAlignment="1">
      <alignment horizontal="left" vertical="center" wrapText="1"/>
      <protection/>
    </xf>
    <xf numFmtId="3" fontId="19" fillId="0" borderId="17" xfId="68" applyNumberFormat="1" applyFont="1" applyBorder="1" applyAlignment="1">
      <alignment vertical="center" wrapText="1"/>
      <protection/>
    </xf>
    <xf numFmtId="3" fontId="21" fillId="0" borderId="16" xfId="68" applyNumberFormat="1" applyFont="1" applyBorder="1" applyAlignment="1">
      <alignment vertical="center" wrapText="1"/>
      <protection/>
    </xf>
    <xf numFmtId="0" fontId="16" fillId="0" borderId="10" xfId="68" applyFont="1" applyBorder="1" applyAlignment="1">
      <alignment wrapText="1"/>
      <protection/>
    </xf>
    <xf numFmtId="3" fontId="21" fillId="0" borderId="11" xfId="68" applyNumberFormat="1" applyFont="1" applyBorder="1" applyAlignment="1">
      <alignment vertical="center" wrapText="1"/>
      <protection/>
    </xf>
    <xf numFmtId="3" fontId="19" fillId="0" borderId="12" xfId="68" applyNumberFormat="1" applyFont="1" applyBorder="1" applyAlignment="1">
      <alignment vertical="center" wrapText="1"/>
      <protection/>
    </xf>
    <xf numFmtId="0" fontId="19" fillId="0" borderId="27" xfId="68" applyFont="1" applyBorder="1" applyAlignment="1">
      <alignment horizontal="left" vertical="center" wrapText="1"/>
      <protection/>
    </xf>
    <xf numFmtId="3" fontId="19" fillId="0" borderId="14" xfId="68" applyNumberFormat="1" applyFont="1" applyBorder="1" applyAlignment="1">
      <alignment wrapText="1"/>
      <protection/>
    </xf>
    <xf numFmtId="3" fontId="19" fillId="0" borderId="14" xfId="44" applyNumberFormat="1" applyFont="1" applyFill="1" applyBorder="1" applyAlignment="1">
      <alignment horizontal="left" vertical="center" wrapText="1"/>
    </xf>
    <xf numFmtId="3" fontId="19" fillId="0" borderId="15" xfId="68" applyNumberFormat="1" applyFont="1" applyBorder="1" applyAlignment="1">
      <alignment wrapText="1"/>
      <protection/>
    </xf>
    <xf numFmtId="3" fontId="19" fillId="0" borderId="16" xfId="68" applyNumberFormat="1" applyFont="1" applyBorder="1" applyAlignment="1">
      <alignment wrapText="1"/>
      <protection/>
    </xf>
    <xf numFmtId="0" fontId="19" fillId="0" borderId="13" xfId="68" applyFont="1" applyBorder="1" applyAlignment="1">
      <alignment horizontal="left" wrapText="1" indent="1"/>
      <protection/>
    </xf>
    <xf numFmtId="3" fontId="19" fillId="0" borderId="11" xfId="44" applyNumberFormat="1" applyFont="1" applyFill="1" applyBorder="1" applyAlignment="1">
      <alignment horizontal="right" vertical="center" wrapText="1"/>
    </xf>
    <xf numFmtId="3" fontId="19" fillId="0" borderId="11" xfId="44" applyNumberFormat="1" applyFont="1" applyFill="1" applyBorder="1" applyAlignment="1">
      <alignment horizontal="left" vertical="center" wrapText="1"/>
    </xf>
    <xf numFmtId="3" fontId="19" fillId="0" borderId="12" xfId="44" applyNumberFormat="1" applyFont="1" applyFill="1" applyBorder="1" applyAlignment="1">
      <alignment horizontal="right" vertical="center" wrapText="1"/>
    </xf>
    <xf numFmtId="0" fontId="21" fillId="0" borderId="0" xfId="68" applyFont="1" applyAlignment="1">
      <alignment wrapText="1"/>
      <protection/>
    </xf>
    <xf numFmtId="0" fontId="21" fillId="0" borderId="0" xfId="44" applyNumberFormat="1" applyFont="1" applyAlignment="1">
      <alignment/>
    </xf>
    <xf numFmtId="0" fontId="21" fillId="0" borderId="0" xfId="68" applyFont="1" applyAlignment="1">
      <alignment horizontal="right"/>
      <protection/>
    </xf>
    <xf numFmtId="3" fontId="21" fillId="0" borderId="0" xfId="68" applyNumberFormat="1" applyFont="1">
      <alignment/>
      <protection/>
    </xf>
    <xf numFmtId="0" fontId="23" fillId="0" borderId="27" xfId="68" applyFont="1" applyFill="1" applyBorder="1" applyAlignment="1">
      <alignment wrapText="1"/>
      <protection/>
    </xf>
    <xf numFmtId="10" fontId="21" fillId="0" borderId="14" xfId="68" applyNumberFormat="1" applyFont="1" applyBorder="1" applyAlignment="1">
      <alignment vertical="center" wrapText="1"/>
      <protection/>
    </xf>
    <xf numFmtId="0" fontId="23" fillId="0" borderId="26" xfId="68" applyFont="1" applyBorder="1" applyAlignment="1">
      <alignment wrapText="1"/>
      <protection/>
    </xf>
    <xf numFmtId="10" fontId="21" fillId="0" borderId="40" xfId="68" applyNumberFormat="1" applyFont="1" applyBorder="1" applyAlignment="1">
      <alignment vertical="center" wrapText="1"/>
      <protection/>
    </xf>
    <xf numFmtId="0" fontId="18" fillId="0" borderId="0" xfId="76">
      <alignment/>
      <protection/>
    </xf>
    <xf numFmtId="0" fontId="28" fillId="0" borderId="77" xfId="76" applyFont="1" applyBorder="1" applyAlignment="1">
      <alignment horizontal="center" vertical="center"/>
      <protection/>
    </xf>
    <xf numFmtId="0" fontId="29" fillId="0" borderId="75" xfId="75" applyFont="1" applyBorder="1" applyAlignment="1">
      <alignment horizontal="center" vertical="center" textRotation="90"/>
      <protection/>
    </xf>
    <xf numFmtId="0" fontId="28" fillId="0" borderId="75" xfId="76" applyFont="1" applyBorder="1" applyAlignment="1">
      <alignment horizontal="center" vertical="center" wrapText="1"/>
      <protection/>
    </xf>
    <xf numFmtId="0" fontId="28" fillId="0" borderId="78" xfId="76" applyFont="1" applyBorder="1" applyAlignment="1">
      <alignment horizontal="center" vertical="center" wrapText="1"/>
      <protection/>
    </xf>
    <xf numFmtId="0" fontId="28" fillId="0" borderId="36" xfId="76" applyFont="1" applyBorder="1" applyAlignment="1">
      <alignment horizontal="center" vertical="center"/>
      <protection/>
    </xf>
    <xf numFmtId="0" fontId="28" fillId="0" borderId="29" xfId="76" applyFont="1" applyBorder="1" applyAlignment="1">
      <alignment horizontal="center" vertical="center" wrapText="1"/>
      <protection/>
    </xf>
    <xf numFmtId="0" fontId="28" fillId="0" borderId="23" xfId="76" applyFont="1" applyBorder="1" applyAlignment="1">
      <alignment horizontal="center" vertical="center" wrapText="1"/>
      <protection/>
    </xf>
    <xf numFmtId="0" fontId="16" fillId="0" borderId="13" xfId="76" applyFont="1" applyBorder="1" applyProtection="1">
      <alignment/>
      <protection locked="0"/>
    </xf>
    <xf numFmtId="0" fontId="16" fillId="0" borderId="14" xfId="76" applyFont="1" applyBorder="1" applyAlignment="1">
      <alignment horizontal="right" indent="1"/>
      <protection/>
    </xf>
    <xf numFmtId="176" fontId="32" fillId="0" borderId="31" xfId="75" applyNumberFormat="1" applyFont="1" applyBorder="1" applyAlignment="1">
      <alignment horizontal="right" vertical="center"/>
      <protection/>
    </xf>
    <xf numFmtId="176" fontId="32" fillId="0" borderId="17" xfId="75" applyNumberFormat="1" applyFont="1" applyBorder="1" applyAlignment="1">
      <alignment horizontal="right" vertical="center"/>
      <protection/>
    </xf>
    <xf numFmtId="0" fontId="16" fillId="0" borderId="16" xfId="76" applyFont="1" applyBorder="1" applyAlignment="1">
      <alignment horizontal="right" indent="1"/>
      <protection/>
    </xf>
    <xf numFmtId="0" fontId="16" fillId="0" borderId="26" xfId="76" applyFont="1" applyBorder="1" applyProtection="1">
      <alignment/>
      <protection locked="0"/>
    </xf>
    <xf numFmtId="0" fontId="16" fillId="0" borderId="40" xfId="76" applyFont="1" applyBorder="1" applyAlignment="1">
      <alignment horizontal="right" indent="1"/>
      <protection/>
    </xf>
    <xf numFmtId="176" fontId="32" fillId="0" borderId="38" xfId="75" applyNumberFormat="1" applyFont="1" applyBorder="1" applyAlignment="1">
      <alignment horizontal="right" vertical="center"/>
      <protection/>
    </xf>
    <xf numFmtId="176" fontId="32" fillId="0" borderId="42" xfId="75" applyNumberFormat="1" applyFont="1" applyBorder="1" applyAlignment="1">
      <alignment horizontal="right" vertical="center"/>
      <protection/>
    </xf>
    <xf numFmtId="0" fontId="20" fillId="0" borderId="36" xfId="76" applyFont="1" applyBorder="1" applyProtection="1">
      <alignment/>
      <protection locked="0"/>
    </xf>
    <xf numFmtId="0" fontId="16" fillId="0" borderId="29" xfId="76" applyFont="1" applyBorder="1" applyAlignment="1">
      <alignment horizontal="right" indent="1"/>
      <protection/>
    </xf>
    <xf numFmtId="176" fontId="22" fillId="0" borderId="22" xfId="75" applyNumberFormat="1" applyFont="1" applyBorder="1" applyAlignment="1">
      <alignment horizontal="right" vertical="center"/>
      <protection/>
    </xf>
    <xf numFmtId="176" fontId="22" fillId="0" borderId="23" xfId="75" applyNumberFormat="1" applyFont="1" applyBorder="1" applyAlignment="1">
      <alignment horizontal="right" vertical="center"/>
      <protection/>
    </xf>
    <xf numFmtId="0" fontId="16" fillId="0" borderId="27" xfId="76" applyFont="1" applyBorder="1" applyProtection="1">
      <alignment/>
      <protection locked="0"/>
    </xf>
    <xf numFmtId="176" fontId="32" fillId="0" borderId="39" xfId="75" applyNumberFormat="1" applyFont="1" applyBorder="1" applyAlignment="1">
      <alignment horizontal="right" vertical="center"/>
      <protection/>
    </xf>
    <xf numFmtId="176" fontId="32" fillId="0" borderId="78" xfId="75" applyNumberFormat="1" applyFont="1" applyBorder="1" applyAlignment="1">
      <alignment horizontal="right" vertical="center"/>
      <protection/>
    </xf>
    <xf numFmtId="3" fontId="32" fillId="0" borderId="31" xfId="76" applyNumberFormat="1" applyFont="1" applyBorder="1" applyProtection="1">
      <alignment/>
      <protection locked="0"/>
    </xf>
    <xf numFmtId="3" fontId="32" fillId="0" borderId="41" xfId="76" applyNumberFormat="1" applyFont="1" applyBorder="1" applyProtection="1">
      <alignment/>
      <protection locked="0"/>
    </xf>
    <xf numFmtId="176" fontId="22" fillId="0" borderId="23" xfId="75" applyNumberFormat="1" applyFont="1" applyBorder="1" applyAlignment="1">
      <alignment vertical="center"/>
      <protection/>
    </xf>
    <xf numFmtId="3" fontId="32" fillId="0" borderId="14" xfId="76" applyNumberFormat="1" applyFont="1" applyBorder="1" applyProtection="1">
      <alignment/>
      <protection locked="0"/>
    </xf>
    <xf numFmtId="3" fontId="32" fillId="0" borderId="15" xfId="76" applyNumberFormat="1" applyFont="1" applyBorder="1" applyProtection="1">
      <alignment/>
      <protection locked="0"/>
    </xf>
    <xf numFmtId="3" fontId="32" fillId="0" borderId="16" xfId="76" applyNumberFormat="1" applyFont="1" applyBorder="1" applyProtection="1">
      <alignment/>
      <protection locked="0"/>
    </xf>
    <xf numFmtId="3" fontId="32" fillId="0" borderId="17" xfId="76" applyNumberFormat="1" applyFont="1" applyBorder="1" applyProtection="1">
      <alignment/>
      <protection locked="0"/>
    </xf>
    <xf numFmtId="0" fontId="16" fillId="0" borderId="11" xfId="76" applyFont="1" applyBorder="1" applyAlignment="1">
      <alignment horizontal="right" indent="1"/>
      <protection/>
    </xf>
    <xf numFmtId="3" fontId="32" fillId="0" borderId="11" xfId="76" applyNumberFormat="1" applyFont="1" applyBorder="1" applyProtection="1">
      <alignment/>
      <protection locked="0"/>
    </xf>
    <xf numFmtId="3" fontId="32" fillId="0" borderId="12" xfId="76" applyNumberFormat="1" applyFont="1" applyBorder="1" applyProtection="1">
      <alignment/>
      <protection locked="0"/>
    </xf>
    <xf numFmtId="0" fontId="16" fillId="0" borderId="30" xfId="76" applyFont="1" applyBorder="1" applyAlignment="1">
      <alignment horizontal="right" indent="1"/>
      <protection/>
    </xf>
    <xf numFmtId="3" fontId="32" fillId="0" borderId="30" xfId="76" applyNumberFormat="1" applyFont="1" applyBorder="1" applyProtection="1">
      <alignment/>
      <protection locked="0"/>
    </xf>
    <xf numFmtId="3" fontId="32" fillId="0" borderId="42" xfId="76" applyNumberFormat="1" applyFont="1" applyBorder="1" applyProtection="1">
      <alignment/>
      <protection locked="0"/>
    </xf>
    <xf numFmtId="0" fontId="16" fillId="0" borderId="10" xfId="76" applyFont="1" applyBorder="1" applyProtection="1">
      <alignment/>
      <protection locked="0"/>
    </xf>
    <xf numFmtId="0" fontId="20" fillId="0" borderId="67" xfId="76" applyFont="1" applyBorder="1" applyProtection="1">
      <alignment/>
      <protection locked="0"/>
    </xf>
    <xf numFmtId="3" fontId="32" fillId="0" borderId="40" xfId="76" applyNumberFormat="1" applyFont="1" applyBorder="1" applyProtection="1">
      <alignment/>
      <protection locked="0"/>
    </xf>
    <xf numFmtId="3" fontId="32" fillId="0" borderId="79" xfId="76" applyNumberFormat="1" applyFont="1" applyBorder="1" applyProtection="1">
      <alignment/>
      <protection locked="0"/>
    </xf>
    <xf numFmtId="3" fontId="32" fillId="0" borderId="80" xfId="76" applyNumberFormat="1" applyFont="1" applyBorder="1">
      <alignment/>
      <protection/>
    </xf>
    <xf numFmtId="0" fontId="40" fillId="0" borderId="0" xfId="76" applyFont="1">
      <alignment/>
      <protection/>
    </xf>
    <xf numFmtId="0" fontId="41" fillId="0" borderId="0" xfId="76" applyFont="1">
      <alignment/>
      <protection/>
    </xf>
    <xf numFmtId="0" fontId="11" fillId="0" borderId="0" xfId="76" applyFont="1">
      <alignment/>
      <protection/>
    </xf>
    <xf numFmtId="0" fontId="19" fillId="0" borderId="18" xfId="70" applyFont="1" applyBorder="1" applyAlignment="1">
      <alignment horizontal="center" vertical="center" wrapText="1"/>
      <protection/>
    </xf>
    <xf numFmtId="0" fontId="19" fillId="0" borderId="10" xfId="70" applyFont="1" applyBorder="1" applyAlignment="1">
      <alignment horizontal="center" vertical="center" wrapText="1"/>
      <protection/>
    </xf>
    <xf numFmtId="0" fontId="19" fillId="0" borderId="33" xfId="70" applyFont="1" applyBorder="1" applyAlignment="1">
      <alignment horizontal="center" vertical="center" wrapText="1"/>
      <protection/>
    </xf>
    <xf numFmtId="0" fontId="19" fillId="0" borderId="11" xfId="70" applyFont="1" applyBorder="1" applyAlignment="1">
      <alignment horizontal="center" vertical="center" wrapText="1"/>
      <protection/>
    </xf>
    <xf numFmtId="0" fontId="19" fillId="0" borderId="35" xfId="70" applyFont="1" applyBorder="1" applyAlignment="1">
      <alignment horizontal="center" vertical="center" wrapText="1"/>
      <protection/>
    </xf>
    <xf numFmtId="0" fontId="21" fillId="0" borderId="76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wrapText="1" indent="1"/>
      <protection/>
    </xf>
    <xf numFmtId="166" fontId="13" fillId="0" borderId="76" xfId="73" applyNumberFormat="1" applyFont="1" applyFill="1" applyBorder="1" applyAlignment="1" applyProtection="1">
      <alignment horizontal="left" vertical="center"/>
      <protection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8" fontId="19" fillId="0" borderId="33" xfId="41" applyNumberFormat="1" applyFont="1" applyFill="1" applyBorder="1" applyAlignment="1">
      <alignment horizontal="center" vertical="center" wrapText="1"/>
    </xf>
    <xf numFmtId="168" fontId="19" fillId="0" borderId="11" xfId="41" applyNumberFormat="1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66" fontId="3" fillId="0" borderId="0" xfId="73" applyNumberFormat="1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right" vertical="center"/>
      <protection/>
    </xf>
    <xf numFmtId="178" fontId="28" fillId="0" borderId="37" xfId="41" applyNumberFormat="1" applyFont="1" applyFill="1" applyBorder="1" applyAlignment="1">
      <alignment horizontal="center" vertical="center" wrapText="1"/>
    </xf>
    <xf numFmtId="178" fontId="28" fillId="0" borderId="81" xfId="41" applyNumberFormat="1" applyFont="1" applyFill="1" applyBorder="1" applyAlignment="1">
      <alignment horizontal="center" vertical="center" wrapText="1"/>
    </xf>
    <xf numFmtId="178" fontId="28" fillId="0" borderId="82" xfId="41" applyNumberFormat="1" applyFont="1" applyFill="1" applyBorder="1" applyAlignment="1">
      <alignment horizontal="center" vertical="center" wrapText="1"/>
    </xf>
    <xf numFmtId="0" fontId="28" fillId="0" borderId="18" xfId="74" applyFont="1" applyFill="1" applyBorder="1" applyAlignment="1">
      <alignment horizontal="center" vertical="center" wrapText="1"/>
      <protection/>
    </xf>
    <xf numFmtId="0" fontId="28" fillId="0" borderId="13" xfId="74" applyFont="1" applyFill="1" applyBorder="1" applyAlignment="1">
      <alignment horizontal="center" vertical="center" wrapText="1"/>
      <protection/>
    </xf>
    <xf numFmtId="178" fontId="28" fillId="0" borderId="35" xfId="41" applyNumberFormat="1" applyFont="1" applyFill="1" applyBorder="1" applyAlignment="1">
      <alignment horizontal="center" vertical="center" wrapText="1"/>
    </xf>
    <xf numFmtId="178" fontId="28" fillId="0" borderId="17" xfId="41" applyNumberFormat="1" applyFont="1" applyFill="1" applyBorder="1" applyAlignment="1">
      <alignment horizontal="center" vertical="center" wrapText="1"/>
    </xf>
    <xf numFmtId="178" fontId="28" fillId="0" borderId="12" xfId="41" applyNumberFormat="1" applyFont="1" applyFill="1" applyBorder="1" applyAlignment="1">
      <alignment horizontal="center" vertical="center" wrapText="1"/>
    </xf>
    <xf numFmtId="178" fontId="28" fillId="0" borderId="14" xfId="41" applyNumberFormat="1" applyFont="1" applyFill="1" applyBorder="1" applyAlignment="1">
      <alignment horizontal="center" vertical="center"/>
    </xf>
    <xf numFmtId="0" fontId="28" fillId="0" borderId="14" xfId="74" applyFont="1" applyBorder="1" applyAlignment="1">
      <alignment horizontal="center" vertical="center"/>
      <protection/>
    </xf>
    <xf numFmtId="0" fontId="28" fillId="0" borderId="31" xfId="74" applyFont="1" applyBorder="1" applyAlignment="1">
      <alignment horizontal="center" vertical="center" wrapText="1"/>
      <protection/>
    </xf>
    <xf numFmtId="0" fontId="28" fillId="0" borderId="43" xfId="74" applyFont="1" applyBorder="1" applyAlignment="1">
      <alignment horizontal="center" vertical="center" wrapText="1"/>
      <protection/>
    </xf>
    <xf numFmtId="178" fontId="28" fillId="0" borderId="19" xfId="41" applyNumberFormat="1" applyFont="1" applyFill="1" applyBorder="1" applyAlignment="1">
      <alignment horizontal="center" vertical="center" wrapText="1"/>
    </xf>
    <xf numFmtId="0" fontId="25" fillId="0" borderId="30" xfId="74" applyBorder="1">
      <alignment/>
      <protection/>
    </xf>
    <xf numFmtId="0" fontId="16" fillId="0" borderId="40" xfId="68" applyFont="1" applyBorder="1" applyAlignment="1">
      <alignment horizontal="center" vertical="center" wrapText="1"/>
      <protection/>
    </xf>
    <xf numFmtId="0" fontId="16" fillId="0" borderId="14" xfId="68" applyFont="1" applyBorder="1" applyAlignment="1">
      <alignment horizontal="center" vertical="center" wrapText="1"/>
      <protection/>
    </xf>
    <xf numFmtId="0" fontId="21" fillId="0" borderId="83" xfId="68" applyFont="1" applyBorder="1" applyAlignment="1">
      <alignment horizontal="center" vertical="center" wrapText="1"/>
      <protection/>
    </xf>
    <xf numFmtId="0" fontId="16" fillId="0" borderId="32" xfId="68" applyFont="1" applyBorder="1" applyAlignment="1">
      <alignment horizontal="center" vertical="center" wrapText="1"/>
      <protection/>
    </xf>
    <xf numFmtId="0" fontId="16" fillId="0" borderId="84" xfId="68" applyFont="1" applyBorder="1" applyAlignment="1">
      <alignment horizontal="center" vertical="center" wrapText="1"/>
      <protection/>
    </xf>
    <xf numFmtId="0" fontId="19" fillId="0" borderId="37" xfId="68" applyFont="1" applyBorder="1" applyAlignment="1">
      <alignment horizontal="center"/>
      <protection/>
    </xf>
    <xf numFmtId="0" fontId="19" fillId="0" borderId="81" xfId="68" applyFont="1" applyBorder="1" applyAlignment="1">
      <alignment horizontal="center"/>
      <protection/>
    </xf>
    <xf numFmtId="0" fontId="20" fillId="0" borderId="37" xfId="68" applyFont="1" applyBorder="1" applyAlignment="1">
      <alignment horizontal="center" vertical="center" wrapText="1"/>
      <protection/>
    </xf>
    <xf numFmtId="0" fontId="20" fillId="0" borderId="81" xfId="68" applyFont="1" applyBorder="1" applyAlignment="1">
      <alignment horizontal="center" vertical="center" wrapText="1"/>
      <protection/>
    </xf>
    <xf numFmtId="0" fontId="20" fillId="0" borderId="82" xfId="68" applyFont="1" applyBorder="1" applyAlignment="1">
      <alignment horizontal="center" vertical="center" wrapText="1"/>
      <protection/>
    </xf>
    <xf numFmtId="1" fontId="16" fillId="0" borderId="78" xfId="44" applyNumberFormat="1" applyFont="1" applyFill="1" applyBorder="1" applyAlignment="1">
      <alignment horizontal="center" vertical="center" wrapText="1"/>
    </xf>
    <xf numFmtId="1" fontId="16" fillId="0" borderId="25" xfId="44" applyNumberFormat="1" applyFont="1" applyFill="1" applyBorder="1" applyAlignment="1">
      <alignment horizontal="center" vertical="center" wrapText="1"/>
    </xf>
    <xf numFmtId="1" fontId="16" fillId="0" borderId="15" xfId="44" applyNumberFormat="1" applyFont="1" applyFill="1" applyBorder="1" applyAlignment="1">
      <alignment horizontal="center" vertical="center" wrapText="1"/>
    </xf>
    <xf numFmtId="0" fontId="16" fillId="0" borderId="39" xfId="68" applyFont="1" applyBorder="1" applyAlignment="1">
      <alignment horizontal="center" vertical="center"/>
      <protection/>
    </xf>
    <xf numFmtId="0" fontId="16" fillId="0" borderId="85" xfId="68" applyFont="1" applyBorder="1" applyAlignment="1">
      <alignment horizontal="center" vertical="center"/>
      <protection/>
    </xf>
    <xf numFmtId="0" fontId="16" fillId="0" borderId="86" xfId="68" applyFont="1" applyBorder="1" applyAlignment="1">
      <alignment horizontal="center" vertical="center"/>
      <protection/>
    </xf>
    <xf numFmtId="0" fontId="16" fillId="0" borderId="39" xfId="68" applyFont="1" applyBorder="1" applyAlignment="1">
      <alignment horizontal="center" vertical="center" wrapText="1"/>
      <protection/>
    </xf>
    <xf numFmtId="0" fontId="16" fillId="0" borderId="85" xfId="68" applyFont="1" applyBorder="1" applyAlignment="1">
      <alignment horizontal="center" vertical="center" wrapText="1"/>
      <protection/>
    </xf>
    <xf numFmtId="0" fontId="16" fillId="0" borderId="86" xfId="68" applyFont="1" applyBorder="1" applyAlignment="1">
      <alignment horizontal="center" vertical="center" wrapText="1"/>
      <protection/>
    </xf>
    <xf numFmtId="0" fontId="16" fillId="0" borderId="41" xfId="68" applyFont="1" applyBorder="1" applyAlignment="1">
      <alignment horizontal="center" vertical="center" wrapText="1"/>
      <protection/>
    </xf>
    <xf numFmtId="0" fontId="16" fillId="0" borderId="24" xfId="68" applyFont="1" applyBorder="1" applyAlignment="1">
      <alignment horizontal="center" vertical="center" wrapText="1"/>
      <protection/>
    </xf>
    <xf numFmtId="0" fontId="16" fillId="0" borderId="19" xfId="68" applyFont="1" applyBorder="1" applyAlignment="1">
      <alignment horizontal="center" vertical="center" wrapText="1"/>
      <protection/>
    </xf>
    <xf numFmtId="0" fontId="16" fillId="0" borderId="16" xfId="68" applyFont="1" applyBorder="1" applyAlignment="1">
      <alignment horizontal="center" vertical="center" wrapText="1"/>
      <protection/>
    </xf>
    <xf numFmtId="0" fontId="16" fillId="0" borderId="31" xfId="68" applyFont="1" applyBorder="1" applyAlignment="1">
      <alignment horizontal="center" vertical="center" wrapText="1"/>
      <protection/>
    </xf>
    <xf numFmtId="0" fontId="16" fillId="0" borderId="87" xfId="68" applyFont="1" applyBorder="1" applyAlignment="1">
      <alignment horizontal="center" vertical="center" wrapText="1"/>
      <protection/>
    </xf>
    <xf numFmtId="0" fontId="22" fillId="0" borderId="77" xfId="74" applyFont="1" applyBorder="1" applyAlignment="1">
      <alignment horizontal="center" vertical="center"/>
      <protection/>
    </xf>
    <xf numFmtId="0" fontId="22" fillId="0" borderId="20" xfId="74" applyFont="1" applyBorder="1" applyAlignment="1">
      <alignment horizontal="center" vertical="center"/>
      <protection/>
    </xf>
    <xf numFmtId="0" fontId="22" fillId="0" borderId="27" xfId="74" applyFont="1" applyBorder="1" applyAlignment="1">
      <alignment horizontal="center" vertical="center"/>
      <protection/>
    </xf>
    <xf numFmtId="0" fontId="19" fillId="0" borderId="33" xfId="74" applyFont="1" applyBorder="1" applyAlignment="1">
      <alignment horizontal="center" vertical="center"/>
      <protection/>
    </xf>
    <xf numFmtId="0" fontId="19" fillId="0" borderId="37" xfId="74" applyFont="1" applyBorder="1" applyAlignment="1">
      <alignment horizontal="center" vertical="center"/>
      <protection/>
    </xf>
    <xf numFmtId="0" fontId="19" fillId="0" borderId="16" xfId="74" applyFont="1" applyBorder="1" applyAlignment="1">
      <alignment horizontal="center" vertical="center" wrapText="1"/>
      <protection/>
    </xf>
    <xf numFmtId="0" fontId="19" fillId="0" borderId="11" xfId="74" applyFont="1" applyBorder="1" applyAlignment="1">
      <alignment horizontal="center" vertical="center" wrapText="1"/>
      <protection/>
    </xf>
    <xf numFmtId="178" fontId="19" fillId="0" borderId="37" xfId="41" applyNumberFormat="1" applyFont="1" applyFill="1" applyBorder="1" applyAlignment="1">
      <alignment horizontal="center" vertical="center" wrapText="1"/>
    </xf>
    <xf numFmtId="178" fontId="19" fillId="0" borderId="81" xfId="41" applyNumberFormat="1" applyFont="1" applyFill="1" applyBorder="1" applyAlignment="1">
      <alignment horizontal="center" vertical="center" wrapText="1"/>
    </xf>
    <xf numFmtId="0" fontId="19" fillId="0" borderId="75" xfId="74" applyFont="1" applyBorder="1" applyAlignment="1">
      <alignment horizontal="center" vertical="center" wrapText="1"/>
      <protection/>
    </xf>
    <xf numFmtId="0" fontId="19" fillId="0" borderId="19" xfId="74" applyFont="1" applyBorder="1" applyAlignment="1">
      <alignment horizontal="center" vertical="center" wrapText="1"/>
      <protection/>
    </xf>
    <xf numFmtId="0" fontId="19" fillId="0" borderId="30" xfId="74" applyFont="1" applyBorder="1" applyAlignment="1">
      <alignment horizontal="center" vertical="center" wrapText="1"/>
      <protection/>
    </xf>
    <xf numFmtId="0" fontId="19" fillId="0" borderId="62" xfId="74" applyFont="1" applyBorder="1" applyAlignment="1">
      <alignment horizontal="center" vertical="center" wrapText="1"/>
      <protection/>
    </xf>
    <xf numFmtId="0" fontId="19" fillId="0" borderId="0" xfId="74" applyFont="1" applyBorder="1" applyAlignment="1">
      <alignment horizontal="center" vertical="center" wrapText="1"/>
      <protection/>
    </xf>
    <xf numFmtId="0" fontId="19" fillId="0" borderId="76" xfId="74" applyFont="1" applyBorder="1" applyAlignment="1">
      <alignment horizontal="center" vertical="center" wrapText="1"/>
      <protection/>
    </xf>
    <xf numFmtId="0" fontId="19" fillId="0" borderId="78" xfId="74" applyFont="1" applyBorder="1" applyAlignment="1">
      <alignment horizontal="center" vertical="center" wrapText="1"/>
      <protection/>
    </xf>
    <xf numFmtId="0" fontId="19" fillId="0" borderId="25" xfId="74" applyFont="1" applyBorder="1" applyAlignment="1">
      <alignment horizontal="center" vertical="center" wrapText="1"/>
      <protection/>
    </xf>
    <xf numFmtId="0" fontId="19" fillId="0" borderId="42" xfId="74" applyFont="1" applyBorder="1" applyAlignment="1">
      <alignment horizontal="center" vertical="center" wrapText="1"/>
      <protection/>
    </xf>
    <xf numFmtId="0" fontId="19" fillId="0" borderId="16" xfId="74" applyFont="1" applyBorder="1" applyAlignment="1">
      <alignment horizontal="center" vertical="center"/>
      <protection/>
    </xf>
    <xf numFmtId="0" fontId="19" fillId="0" borderId="31" xfId="74" applyFont="1" applyBorder="1" applyAlignment="1">
      <alignment horizontal="center" vertical="center" wrapText="1"/>
      <protection/>
    </xf>
    <xf numFmtId="0" fontId="19" fillId="0" borderId="38" xfId="74" applyFont="1" applyBorder="1" applyAlignment="1">
      <alignment horizontal="center" vertical="center" wrapText="1"/>
      <protection/>
    </xf>
    <xf numFmtId="0" fontId="20" fillId="0" borderId="37" xfId="68" applyFont="1" applyBorder="1" applyAlignment="1">
      <alignment horizontal="center" vertical="center"/>
      <protection/>
    </xf>
    <xf numFmtId="0" fontId="20" fillId="0" borderId="81" xfId="68" applyFont="1" applyBorder="1" applyAlignment="1">
      <alignment horizontal="center" vertical="center"/>
      <protection/>
    </xf>
    <xf numFmtId="0" fontId="20" fillId="0" borderId="82" xfId="68" applyFont="1" applyBorder="1" applyAlignment="1">
      <alignment horizontal="center" vertical="center"/>
      <protection/>
    </xf>
    <xf numFmtId="0" fontId="20" fillId="0" borderId="88" xfId="68" applyFont="1" applyBorder="1" applyAlignment="1">
      <alignment horizontal="center" wrapText="1"/>
      <protection/>
    </xf>
    <xf numFmtId="0" fontId="20" fillId="0" borderId="62" xfId="68" applyFont="1" applyBorder="1" applyAlignment="1">
      <alignment horizontal="center" wrapText="1"/>
      <protection/>
    </xf>
    <xf numFmtId="0" fontId="20" fillId="0" borderId="89" xfId="68" applyFont="1" applyBorder="1" applyAlignment="1">
      <alignment horizontal="center" wrapText="1"/>
      <protection/>
    </xf>
    <xf numFmtId="1" fontId="20" fillId="0" borderId="78" xfId="44" applyNumberFormat="1" applyFont="1" applyFill="1" applyBorder="1" applyAlignment="1">
      <alignment horizontal="center" vertical="center" wrapText="1"/>
    </xf>
    <xf numFmtId="1" fontId="20" fillId="0" borderId="25" xfId="44" applyNumberFormat="1" applyFont="1" applyFill="1" applyBorder="1" applyAlignment="1">
      <alignment horizontal="center" vertical="center" wrapText="1"/>
    </xf>
    <xf numFmtId="1" fontId="20" fillId="0" borderId="15" xfId="44" applyNumberFormat="1" applyFont="1" applyFill="1" applyBorder="1" applyAlignment="1">
      <alignment horizontal="center" vertical="center" wrapText="1"/>
    </xf>
    <xf numFmtId="0" fontId="16" fillId="0" borderId="31" xfId="68" applyFont="1" applyBorder="1" applyAlignment="1">
      <alignment horizontal="center"/>
      <protection/>
    </xf>
    <xf numFmtId="0" fontId="16" fillId="0" borderId="87" xfId="68" applyFont="1" applyBorder="1" applyAlignment="1">
      <alignment horizontal="center"/>
      <protection/>
    </xf>
    <xf numFmtId="0" fontId="16" fillId="0" borderId="43" xfId="68" applyFont="1" applyBorder="1" applyAlignment="1">
      <alignment horizontal="center"/>
      <protection/>
    </xf>
    <xf numFmtId="0" fontId="16" fillId="0" borderId="41" xfId="68" applyFont="1" applyBorder="1" applyAlignment="1">
      <alignment horizontal="center"/>
      <protection/>
    </xf>
    <xf numFmtId="0" fontId="16" fillId="0" borderId="90" xfId="68" applyFont="1" applyBorder="1" applyAlignment="1">
      <alignment horizontal="center"/>
      <protection/>
    </xf>
    <xf numFmtId="0" fontId="16" fillId="0" borderId="91" xfId="68" applyFont="1" applyBorder="1" applyAlignment="1">
      <alignment horizontal="center"/>
      <protection/>
    </xf>
    <xf numFmtId="0" fontId="16" fillId="0" borderId="41" xfId="68" applyFont="1" applyBorder="1" applyAlignment="1">
      <alignment horizontal="center" vertical="center"/>
      <protection/>
    </xf>
    <xf numFmtId="0" fontId="16" fillId="0" borderId="90" xfId="68" applyFont="1" applyBorder="1" applyAlignment="1">
      <alignment horizontal="center" vertical="center"/>
      <protection/>
    </xf>
    <xf numFmtId="0" fontId="16" fillId="0" borderId="91" xfId="68" applyFont="1" applyBorder="1" applyAlignment="1">
      <alignment horizontal="center" vertical="center"/>
      <protection/>
    </xf>
    <xf numFmtId="0" fontId="19" fillId="0" borderId="35" xfId="68" applyFont="1" applyBorder="1" applyAlignment="1">
      <alignment horizontal="center" vertical="center" wrapText="1"/>
      <protection/>
    </xf>
    <xf numFmtId="0" fontId="19" fillId="0" borderId="12" xfId="68" applyFont="1" applyBorder="1" applyAlignment="1">
      <alignment horizontal="center" vertical="center" wrapText="1"/>
      <protection/>
    </xf>
    <xf numFmtId="0" fontId="22" fillId="0" borderId="68" xfId="68" applyFont="1" applyBorder="1" applyAlignment="1">
      <alignment horizontal="left" wrapText="1"/>
      <protection/>
    </xf>
    <xf numFmtId="0" fontId="22" fillId="0" borderId="69" xfId="68" applyFont="1" applyBorder="1" applyAlignment="1">
      <alignment horizontal="left" wrapText="1"/>
      <protection/>
    </xf>
    <xf numFmtId="0" fontId="22" fillId="0" borderId="18" xfId="68" applyFont="1" applyBorder="1" applyAlignment="1">
      <alignment horizontal="center" vertical="center" wrapText="1"/>
      <protection/>
    </xf>
    <xf numFmtId="0" fontId="22" fillId="0" borderId="10" xfId="68" applyFont="1" applyBorder="1" applyAlignment="1">
      <alignment horizontal="center" vertical="center" wrapText="1"/>
      <protection/>
    </xf>
    <xf numFmtId="0" fontId="22" fillId="0" borderId="33" xfId="68" applyFont="1" applyBorder="1" applyAlignment="1">
      <alignment horizontal="center" vertical="center" wrapText="1"/>
      <protection/>
    </xf>
    <xf numFmtId="0" fontId="22" fillId="0" borderId="11" xfId="68" applyFont="1" applyBorder="1" applyAlignment="1">
      <alignment horizontal="center" vertical="center" wrapText="1"/>
      <protection/>
    </xf>
    <xf numFmtId="0" fontId="22" fillId="0" borderId="33" xfId="68" applyFont="1" applyBorder="1" applyAlignment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22" fillId="0" borderId="22" xfId="0" applyNumberFormat="1" applyFont="1" applyFill="1" applyBorder="1" applyAlignment="1">
      <alignment horizontal="center" vertical="center" wrapText="1"/>
    </xf>
    <xf numFmtId="14" fontId="22" fillId="0" borderId="9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2" fillId="0" borderId="78" xfId="70" applyFont="1" applyBorder="1" applyAlignment="1">
      <alignment horizontal="center" vertical="center" wrapText="1"/>
      <protection/>
    </xf>
    <xf numFmtId="0" fontId="22" fillId="0" borderId="15" xfId="70" applyFont="1" applyBorder="1" applyAlignment="1">
      <alignment horizontal="center" vertical="center" wrapText="1"/>
      <protection/>
    </xf>
    <xf numFmtId="0" fontId="22" fillId="0" borderId="75" xfId="70" applyFont="1" applyBorder="1" applyAlignment="1">
      <alignment horizontal="center" vertical="center" wrapText="1"/>
      <protection/>
    </xf>
    <xf numFmtId="0" fontId="22" fillId="0" borderId="19" xfId="70" applyFont="1" applyBorder="1" applyAlignment="1">
      <alignment horizontal="center" vertical="center" wrapText="1"/>
      <protection/>
    </xf>
    <xf numFmtId="0" fontId="22" fillId="0" borderId="93" xfId="70" applyFont="1" applyBorder="1" applyAlignment="1">
      <alignment horizontal="center" vertical="center"/>
      <protection/>
    </xf>
    <xf numFmtId="0" fontId="22" fillId="0" borderId="44" xfId="70" applyFont="1" applyBorder="1" applyAlignment="1">
      <alignment horizontal="center" vertical="center"/>
      <protection/>
    </xf>
    <xf numFmtId="0" fontId="22" fillId="0" borderId="83" xfId="70" applyFont="1" applyBorder="1" applyAlignment="1">
      <alignment horizontal="center" vertical="center" wrapText="1"/>
      <protection/>
    </xf>
    <xf numFmtId="0" fontId="22" fillId="0" borderId="32" xfId="70" applyFont="1" applyBorder="1" applyAlignment="1">
      <alignment horizontal="center" vertical="center" wrapText="1"/>
      <protection/>
    </xf>
    <xf numFmtId="0" fontId="22" fillId="0" borderId="14" xfId="70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2" fillId="0" borderId="0" xfId="76" applyFont="1" applyFill="1" applyAlignment="1">
      <alignment horizontal="center" vertical="center"/>
      <protection/>
    </xf>
    <xf numFmtId="0" fontId="22" fillId="0" borderId="77" xfId="76" applyFont="1" applyFill="1" applyBorder="1" applyAlignment="1">
      <alignment horizontal="center" vertical="center" wrapText="1"/>
      <protection/>
    </xf>
    <xf numFmtId="0" fontId="22" fillId="0" borderId="20" xfId="76" applyFont="1" applyFill="1" applyBorder="1" applyAlignment="1">
      <alignment horizontal="center" vertical="center" wrapText="1"/>
      <protection/>
    </xf>
    <xf numFmtId="0" fontId="22" fillId="0" borderId="27" xfId="76" applyFont="1" applyFill="1" applyBorder="1" applyAlignment="1">
      <alignment horizontal="center" vertical="center" wrapText="1"/>
      <protection/>
    </xf>
    <xf numFmtId="0" fontId="29" fillId="0" borderId="75" xfId="75" applyFont="1" applyFill="1" applyBorder="1" applyAlignment="1" applyProtection="1">
      <alignment horizontal="center" vertical="center" textRotation="90"/>
      <protection/>
    </xf>
    <xf numFmtId="0" fontId="29" fillId="0" borderId="19" xfId="75" applyFont="1" applyFill="1" applyBorder="1" applyAlignment="1" applyProtection="1">
      <alignment horizontal="center" vertical="center" textRotation="90"/>
      <protection/>
    </xf>
    <xf numFmtId="0" fontId="29" fillId="0" borderId="14" xfId="75" applyFont="1" applyFill="1" applyBorder="1" applyAlignment="1" applyProtection="1">
      <alignment horizontal="center" vertical="center" textRotation="90"/>
      <protection/>
    </xf>
    <xf numFmtId="0" fontId="29" fillId="33" borderId="75" xfId="76" applyFont="1" applyFill="1" applyBorder="1" applyAlignment="1">
      <alignment horizontal="center" vertical="center" wrapText="1"/>
      <protection/>
    </xf>
    <xf numFmtId="0" fontId="29" fillId="33" borderId="14" xfId="76" applyFont="1" applyFill="1" applyBorder="1" applyAlignment="1">
      <alignment horizontal="center" vertical="center" wrapText="1"/>
      <protection/>
    </xf>
    <xf numFmtId="0" fontId="29" fillId="0" borderId="31" xfId="76" applyFont="1" applyFill="1" applyBorder="1" applyAlignment="1">
      <alignment horizontal="center" wrapText="1"/>
      <protection/>
    </xf>
    <xf numFmtId="0" fontId="29" fillId="0" borderId="43" xfId="76" applyFont="1" applyFill="1" applyBorder="1" applyAlignment="1">
      <alignment horizontal="center" wrapText="1"/>
      <protection/>
    </xf>
    <xf numFmtId="0" fontId="29" fillId="0" borderId="76" xfId="76" applyFont="1" applyFill="1" applyBorder="1" applyAlignment="1">
      <alignment horizontal="right"/>
      <protection/>
    </xf>
    <xf numFmtId="0" fontId="18" fillId="0" borderId="0" xfId="76" applyFont="1" applyFill="1" applyAlignment="1">
      <alignment horizontal="center"/>
      <protection/>
    </xf>
    <xf numFmtId="0" fontId="19" fillId="0" borderId="0" xfId="75" applyFont="1" applyFill="1" applyAlignment="1" applyProtection="1">
      <alignment horizontal="center" vertical="center" wrapText="1"/>
      <protection/>
    </xf>
    <xf numFmtId="0" fontId="30" fillId="0" borderId="0" xfId="75" applyFont="1" applyFill="1" applyAlignment="1" applyProtection="1">
      <alignment horizontal="center" vertical="center" wrapText="1"/>
      <protection/>
    </xf>
    <xf numFmtId="0" fontId="29" fillId="0" borderId="0" xfId="75" applyFont="1" applyFill="1" applyBorder="1" applyAlignment="1" applyProtection="1">
      <alignment horizontal="right" vertical="center"/>
      <protection/>
    </xf>
    <xf numFmtId="0" fontId="30" fillId="0" borderId="18" xfId="75" applyFont="1" applyFill="1" applyBorder="1" applyAlignment="1" applyProtection="1">
      <alignment horizontal="center" vertical="center" wrapText="1"/>
      <protection/>
    </xf>
    <xf numFmtId="0" fontId="30" fillId="0" borderId="13" xfId="75" applyFont="1" applyFill="1" applyBorder="1" applyAlignment="1" applyProtection="1">
      <alignment horizontal="center" vertical="center" wrapText="1"/>
      <protection/>
    </xf>
    <xf numFmtId="0" fontId="29" fillId="0" borderId="33" xfId="75" applyFont="1" applyFill="1" applyBorder="1" applyAlignment="1" applyProtection="1">
      <alignment horizontal="center" vertical="center" textRotation="90"/>
      <protection/>
    </xf>
    <xf numFmtId="0" fontId="29" fillId="0" borderId="16" xfId="75" applyFont="1" applyFill="1" applyBorder="1" applyAlignment="1" applyProtection="1">
      <alignment horizontal="center" vertical="center" textRotation="90"/>
      <protection/>
    </xf>
    <xf numFmtId="0" fontId="31" fillId="0" borderId="35" xfId="75" applyFont="1" applyFill="1" applyBorder="1" applyAlignment="1" applyProtection="1">
      <alignment horizontal="center" vertical="center" wrapText="1"/>
      <protection/>
    </xf>
    <xf numFmtId="0" fontId="31" fillId="0" borderId="17" xfId="75" applyFont="1" applyFill="1" applyBorder="1" applyAlignment="1" applyProtection="1">
      <alignment horizontal="center" vertical="center"/>
      <protection/>
    </xf>
    <xf numFmtId="0" fontId="8" fillId="0" borderId="0" xfId="76" applyFont="1" applyAlignment="1">
      <alignment horizontal="center" vertical="center" wrapText="1"/>
      <protection/>
    </xf>
    <xf numFmtId="0" fontId="8" fillId="0" borderId="0" xfId="76" applyFont="1" applyAlignment="1">
      <alignment horizontal="center" vertical="center"/>
      <protection/>
    </xf>
    <xf numFmtId="0" fontId="28" fillId="0" borderId="93" xfId="76" applyFont="1" applyBorder="1" applyAlignment="1">
      <alignment horizontal="left"/>
      <protection/>
    </xf>
    <xf numFmtId="0" fontId="28" fillId="0" borderId="44" xfId="76" applyFont="1" applyBorder="1" applyAlignment="1">
      <alignment horizontal="left"/>
      <protection/>
    </xf>
    <xf numFmtId="3" fontId="18" fillId="0" borderId="0" xfId="76" applyNumberFormat="1" applyAlignment="1">
      <alignment horizontal="center"/>
      <protection/>
    </xf>
  </cellXfs>
  <cellStyles count="7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Ezres 2" xfId="43"/>
    <cellStyle name="Ezres 2 2" xfId="44"/>
    <cellStyle name="Ezres 2 3" xfId="45"/>
    <cellStyle name="Ezres 2_01_m2_rendelet mellékletei" xfId="46"/>
    <cellStyle name="Ezres 3" xfId="47"/>
    <cellStyle name="Ezres 3 2" xfId="48"/>
    <cellStyle name="Ezres 4" xfId="49"/>
    <cellStyle name="Ezres 5" xfId="50"/>
    <cellStyle name="Figyelmeztetés" xfId="51"/>
    <cellStyle name="Hiperhivatkozás" xfId="52"/>
    <cellStyle name="Hyperlink" xfId="53"/>
    <cellStyle name="Hivatkozott cella" xfId="54"/>
    <cellStyle name="Jegyzet" xfId="55"/>
    <cellStyle name="Jelölőszín 1" xfId="56"/>
    <cellStyle name="Jelölőszín 2" xfId="57"/>
    <cellStyle name="Jelölőszín 3" xfId="58"/>
    <cellStyle name="Jelölőszín 4" xfId="59"/>
    <cellStyle name="Jelölőszín 5" xfId="60"/>
    <cellStyle name="Jelölőszín 6" xfId="61"/>
    <cellStyle name="Jó" xfId="62"/>
    <cellStyle name="Kimenet" xfId="63"/>
    <cellStyle name="Followed Hyperlink" xfId="64"/>
    <cellStyle name="Magyarázó szöveg" xfId="65"/>
    <cellStyle name="Már látott hiperhivatkozás" xfId="66"/>
    <cellStyle name="Normál 2" xfId="67"/>
    <cellStyle name="Normál 2 2" xfId="68"/>
    <cellStyle name="Normál 2_01_m2_rendelet mellékletei" xfId="69"/>
    <cellStyle name="Normál 3" xfId="70"/>
    <cellStyle name="Normál 4" xfId="71"/>
    <cellStyle name="Normál_01_m2_rendelet mellékletei" xfId="72"/>
    <cellStyle name="Normál_KVRENMUNKA" xfId="73"/>
    <cellStyle name="Normál_Társulás 12.31" xfId="74"/>
    <cellStyle name="Normál_VAGYONK" xfId="75"/>
    <cellStyle name="Normál_VAGYONKIM" xfId="76"/>
    <cellStyle name="Összesen" xfId="77"/>
    <cellStyle name="Currency" xfId="78"/>
    <cellStyle name="Currency [0]" xfId="79"/>
    <cellStyle name="Pénznem 2" xfId="80"/>
    <cellStyle name="Pénznem 3" xfId="81"/>
    <cellStyle name="Rossz" xfId="82"/>
    <cellStyle name="Semleges" xfId="83"/>
    <cellStyle name="Számítás" xfId="84"/>
    <cellStyle name="Percent" xfId="85"/>
    <cellStyle name="Százalék 2" xfId="86"/>
    <cellStyle name="Százalék 3" xfId="87"/>
    <cellStyle name="Százalék 4" xfId="88"/>
    <cellStyle name="Százalék 5" xfId="8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view="pageLayout" workbookViewId="0" topLeftCell="A1">
      <selection activeCell="M8" sqref="M8"/>
    </sheetView>
  </sheetViews>
  <sheetFormatPr defaultColWidth="9.00390625" defaultRowHeight="12.75"/>
  <cols>
    <col min="1" max="1" width="29.625" style="0" customWidth="1"/>
    <col min="2" max="3" width="13.00390625" style="0" customWidth="1"/>
    <col min="4" max="4" width="24.125" style="0" customWidth="1"/>
    <col min="5" max="5" width="13.50390625" style="0" customWidth="1"/>
    <col min="6" max="6" width="12.375" style="0" bestFit="1" customWidth="1"/>
  </cols>
  <sheetData>
    <row r="1" spans="1:6" ht="15">
      <c r="A1" s="610" t="s">
        <v>87</v>
      </c>
      <c r="B1" s="612" t="s">
        <v>88</v>
      </c>
      <c r="C1" s="612"/>
      <c r="D1" s="612" t="s">
        <v>89</v>
      </c>
      <c r="E1" s="612" t="s">
        <v>88</v>
      </c>
      <c r="F1" s="614"/>
    </row>
    <row r="2" spans="1:6" ht="30.75" thickBot="1">
      <c r="A2" s="611"/>
      <c r="B2" s="45" t="s">
        <v>162</v>
      </c>
      <c r="C2" s="45" t="s">
        <v>163</v>
      </c>
      <c r="D2" s="613"/>
      <c r="E2" s="45" t="s">
        <v>162</v>
      </c>
      <c r="F2" s="46" t="s">
        <v>163</v>
      </c>
    </row>
    <row r="3" spans="1:6" ht="30">
      <c r="A3" s="47" t="s">
        <v>164</v>
      </c>
      <c r="B3" s="160">
        <v>111854</v>
      </c>
      <c r="C3" s="160">
        <v>3748</v>
      </c>
      <c r="D3" s="148" t="s">
        <v>165</v>
      </c>
      <c r="E3" s="169">
        <v>127206</v>
      </c>
      <c r="F3" s="170">
        <v>30918</v>
      </c>
    </row>
    <row r="4" spans="1:6" ht="27">
      <c r="A4" s="147" t="s">
        <v>90</v>
      </c>
      <c r="B4" s="161">
        <v>63</v>
      </c>
      <c r="C4" s="161">
        <v>66</v>
      </c>
      <c r="D4" s="49" t="s">
        <v>148</v>
      </c>
      <c r="E4" s="162">
        <v>302636</v>
      </c>
      <c r="F4" s="171">
        <v>302636</v>
      </c>
    </row>
    <row r="5" spans="1:6" ht="24.75" customHeight="1">
      <c r="A5" s="147" t="s">
        <v>166</v>
      </c>
      <c r="B5" s="162"/>
      <c r="C5" s="162"/>
      <c r="D5" s="49" t="s">
        <v>149</v>
      </c>
      <c r="E5" s="162"/>
      <c r="F5" s="172"/>
    </row>
    <row r="6" spans="1:6" ht="39" customHeight="1">
      <c r="A6" s="147" t="s">
        <v>167</v>
      </c>
      <c r="B6" s="162"/>
      <c r="C6" s="162"/>
      <c r="D6" s="49" t="s">
        <v>168</v>
      </c>
      <c r="E6" s="162">
        <v>17152</v>
      </c>
      <c r="F6" s="172">
        <v>17152</v>
      </c>
    </row>
    <row r="7" spans="1:6" ht="26.25" customHeight="1">
      <c r="A7" s="147" t="s">
        <v>91</v>
      </c>
      <c r="B7" s="161">
        <v>11791</v>
      </c>
      <c r="C7" s="161">
        <v>3682</v>
      </c>
      <c r="D7" s="49" t="s">
        <v>151</v>
      </c>
      <c r="E7" s="173">
        <v>-187350</v>
      </c>
      <c r="F7" s="171">
        <v>-192582</v>
      </c>
    </row>
    <row r="8" spans="1:6" ht="27" customHeight="1">
      <c r="A8" s="146" t="s">
        <v>92</v>
      </c>
      <c r="B8" s="161">
        <v>111444</v>
      </c>
      <c r="C8" s="161">
        <v>3414</v>
      </c>
      <c r="D8" s="49" t="s">
        <v>153</v>
      </c>
      <c r="E8" s="162">
        <v>-5232</v>
      </c>
      <c r="F8" s="171">
        <v>-96288</v>
      </c>
    </row>
    <row r="9" spans="1:6" ht="17.25" customHeight="1">
      <c r="A9" s="50" t="s">
        <v>169</v>
      </c>
      <c r="B9" s="161">
        <v>347</v>
      </c>
      <c r="C9" s="161">
        <v>268</v>
      </c>
      <c r="D9" s="51" t="s">
        <v>170</v>
      </c>
      <c r="E9" s="167">
        <v>20</v>
      </c>
      <c r="F9" s="174">
        <v>12</v>
      </c>
    </row>
    <row r="10" spans="1:6" ht="17.25" customHeight="1">
      <c r="A10" s="50" t="s">
        <v>93</v>
      </c>
      <c r="B10" s="161"/>
      <c r="C10" s="162"/>
      <c r="D10" s="51"/>
      <c r="E10" s="167"/>
      <c r="F10" s="174"/>
    </row>
    <row r="11" spans="1:6" ht="27" customHeight="1">
      <c r="A11" s="146" t="s">
        <v>171</v>
      </c>
      <c r="B11" s="162"/>
      <c r="C11" s="161"/>
      <c r="D11" s="49" t="s">
        <v>155</v>
      </c>
      <c r="E11" s="162"/>
      <c r="F11" s="172"/>
    </row>
    <row r="12" spans="1:6" ht="27">
      <c r="A12" s="146" t="s">
        <v>172</v>
      </c>
      <c r="B12" s="162"/>
      <c r="C12" s="162"/>
      <c r="D12" s="49" t="s">
        <v>173</v>
      </c>
      <c r="E12" s="162"/>
      <c r="F12" s="172"/>
    </row>
    <row r="13" spans="1:6" ht="13.5">
      <c r="A13" s="50" t="s">
        <v>94</v>
      </c>
      <c r="B13" s="162"/>
      <c r="C13" s="162"/>
      <c r="D13" s="49" t="s">
        <v>174</v>
      </c>
      <c r="E13" s="161">
        <v>20</v>
      </c>
      <c r="F13" s="175">
        <v>8</v>
      </c>
    </row>
    <row r="14" spans="1:6" ht="27">
      <c r="A14" s="146" t="s">
        <v>95</v>
      </c>
      <c r="B14" s="162"/>
      <c r="C14" s="162"/>
      <c r="D14" s="52" t="s">
        <v>175</v>
      </c>
      <c r="E14" s="161"/>
      <c r="F14" s="176"/>
    </row>
    <row r="15" spans="1:6" ht="40.5">
      <c r="A15" s="48" t="s">
        <v>18</v>
      </c>
      <c r="B15" s="162"/>
      <c r="C15" s="162"/>
      <c r="D15" s="149" t="s">
        <v>176</v>
      </c>
      <c r="E15" s="161"/>
      <c r="F15" s="175"/>
    </row>
    <row r="16" spans="1:6" ht="17.25" customHeight="1">
      <c r="A16" s="50" t="s">
        <v>17</v>
      </c>
      <c r="B16" s="162"/>
      <c r="C16" s="162"/>
      <c r="D16" s="49" t="s">
        <v>177</v>
      </c>
      <c r="E16" s="161"/>
      <c r="F16" s="175"/>
    </row>
    <row r="17" spans="1:6" ht="17.25" customHeight="1">
      <c r="A17" s="50" t="s">
        <v>16</v>
      </c>
      <c r="B17" s="162"/>
      <c r="C17" s="162"/>
      <c r="D17" s="61"/>
      <c r="E17" s="161"/>
      <c r="F17" s="175"/>
    </row>
    <row r="18" spans="1:6" ht="30">
      <c r="A18" s="53" t="s">
        <v>178</v>
      </c>
      <c r="B18" s="163"/>
      <c r="C18" s="163"/>
      <c r="D18" s="57" t="s">
        <v>179</v>
      </c>
      <c r="E18" s="161"/>
      <c r="F18" s="175"/>
    </row>
    <row r="19" spans="1:6" ht="45" customHeight="1">
      <c r="A19" s="150" t="s">
        <v>96</v>
      </c>
      <c r="B19" s="161"/>
      <c r="C19" s="161"/>
      <c r="D19" s="49" t="s">
        <v>180</v>
      </c>
      <c r="E19" s="161"/>
      <c r="F19" s="175"/>
    </row>
    <row r="20" spans="1:6" ht="27">
      <c r="A20" s="151" t="s">
        <v>181</v>
      </c>
      <c r="B20" s="161"/>
      <c r="C20" s="164"/>
      <c r="D20" s="49" t="s">
        <v>173</v>
      </c>
      <c r="E20" s="161"/>
      <c r="F20" s="175"/>
    </row>
    <row r="21" spans="1:6" ht="27">
      <c r="A21" s="152" t="s">
        <v>182</v>
      </c>
      <c r="B21" s="161"/>
      <c r="C21" s="164"/>
      <c r="D21" s="49" t="s">
        <v>183</v>
      </c>
      <c r="E21" s="161"/>
      <c r="F21" s="175"/>
    </row>
    <row r="22" spans="1:6" ht="15">
      <c r="A22" s="53" t="s">
        <v>184</v>
      </c>
      <c r="B22" s="163">
        <v>24171</v>
      </c>
      <c r="C22" s="163">
        <v>37300</v>
      </c>
      <c r="D22" s="49" t="s">
        <v>174</v>
      </c>
      <c r="E22" s="161"/>
      <c r="F22" s="175"/>
    </row>
    <row r="23" spans="1:6" ht="27">
      <c r="A23" s="147" t="s">
        <v>185</v>
      </c>
      <c r="B23" s="161"/>
      <c r="C23" s="161"/>
      <c r="D23" s="49" t="s">
        <v>232</v>
      </c>
      <c r="E23" s="161"/>
      <c r="F23" s="175"/>
    </row>
    <row r="24" spans="1:6" ht="13.5">
      <c r="A24" s="48" t="s">
        <v>186</v>
      </c>
      <c r="B24" s="161">
        <v>24171</v>
      </c>
      <c r="C24" s="164">
        <v>37300</v>
      </c>
      <c r="D24" s="49" t="s">
        <v>187</v>
      </c>
      <c r="E24" s="161"/>
      <c r="F24" s="175"/>
    </row>
    <row r="25" spans="1:6" ht="13.5">
      <c r="A25" s="54" t="s">
        <v>188</v>
      </c>
      <c r="B25" s="161"/>
      <c r="C25" s="164"/>
      <c r="D25" s="49" t="s">
        <v>177</v>
      </c>
      <c r="E25" s="161"/>
      <c r="F25" s="175"/>
    </row>
    <row r="26" spans="1:6" ht="27">
      <c r="A26" s="147" t="s">
        <v>189</v>
      </c>
      <c r="B26" s="162"/>
      <c r="C26" s="165"/>
      <c r="D26" s="49" t="s">
        <v>179</v>
      </c>
      <c r="E26" s="161"/>
      <c r="F26" s="175"/>
    </row>
    <row r="27" spans="1:6" ht="15">
      <c r="A27" s="53" t="s">
        <v>190</v>
      </c>
      <c r="B27" s="163">
        <v>1756</v>
      </c>
      <c r="C27" s="166">
        <v>1895</v>
      </c>
      <c r="D27" s="55"/>
      <c r="E27" s="161"/>
      <c r="F27" s="175"/>
    </row>
    <row r="28" spans="1:6" ht="41.25" customHeight="1">
      <c r="A28" s="153" t="s">
        <v>191</v>
      </c>
      <c r="B28" s="161"/>
      <c r="C28" s="161"/>
      <c r="D28" s="149" t="s">
        <v>157</v>
      </c>
      <c r="E28" s="161"/>
      <c r="F28" s="175">
        <v>4</v>
      </c>
    </row>
    <row r="29" spans="1:6" ht="13.5">
      <c r="A29" s="153" t="s">
        <v>19</v>
      </c>
      <c r="B29" s="161"/>
      <c r="C29" s="164"/>
      <c r="D29" s="49" t="s">
        <v>0</v>
      </c>
      <c r="E29" s="161"/>
      <c r="F29" s="175">
        <v>4</v>
      </c>
    </row>
    <row r="30" spans="1:6" ht="25.5" customHeight="1">
      <c r="A30" s="153" t="s">
        <v>20</v>
      </c>
      <c r="B30" s="161">
        <v>1576</v>
      </c>
      <c r="C30" s="164">
        <v>1805</v>
      </c>
      <c r="D30" s="49" t="s">
        <v>1</v>
      </c>
      <c r="E30" s="161"/>
      <c r="F30" s="175"/>
    </row>
    <row r="31" spans="1:6" ht="27" customHeight="1">
      <c r="A31" s="153" t="s">
        <v>21</v>
      </c>
      <c r="B31" s="161"/>
      <c r="C31" s="164"/>
      <c r="D31" s="49" t="s">
        <v>2</v>
      </c>
      <c r="E31" s="161"/>
      <c r="F31" s="175"/>
    </row>
    <row r="32" spans="1:6" ht="24" customHeight="1">
      <c r="A32" s="153" t="s">
        <v>22</v>
      </c>
      <c r="B32" s="161"/>
      <c r="C32" s="164"/>
      <c r="D32" s="49" t="s">
        <v>3</v>
      </c>
      <c r="E32" s="177"/>
      <c r="F32" s="178"/>
    </row>
    <row r="33" spans="1:6" ht="27">
      <c r="A33" s="153" t="s">
        <v>23</v>
      </c>
      <c r="B33" s="161"/>
      <c r="C33" s="164"/>
      <c r="D33" s="55"/>
      <c r="E33" s="179"/>
      <c r="F33" s="180"/>
    </row>
    <row r="34" spans="1:6" ht="45">
      <c r="A34" s="154" t="s">
        <v>5</v>
      </c>
      <c r="B34" s="161"/>
      <c r="C34" s="164"/>
      <c r="D34" s="56" t="s">
        <v>24</v>
      </c>
      <c r="E34" s="163"/>
      <c r="F34" s="176"/>
    </row>
    <row r="35" spans="1:6" ht="45">
      <c r="A35" s="153" t="s">
        <v>6</v>
      </c>
      <c r="B35" s="161"/>
      <c r="C35" s="164"/>
      <c r="D35" s="56" t="s">
        <v>7</v>
      </c>
      <c r="E35" s="163"/>
      <c r="F35" s="176"/>
    </row>
    <row r="36" spans="1:6" ht="30">
      <c r="A36" s="153" t="s">
        <v>4</v>
      </c>
      <c r="B36" s="161"/>
      <c r="C36" s="164"/>
      <c r="D36" s="56" t="s">
        <v>8</v>
      </c>
      <c r="E36" s="163">
        <v>11105</v>
      </c>
      <c r="F36" s="176">
        <v>12464</v>
      </c>
    </row>
    <row r="37" spans="1:6" ht="40.5">
      <c r="A37" s="153" t="s">
        <v>9</v>
      </c>
      <c r="B37" s="161"/>
      <c r="C37" s="161"/>
      <c r="D37" s="156" t="s">
        <v>10</v>
      </c>
      <c r="E37" s="161"/>
      <c r="F37" s="175"/>
    </row>
    <row r="38" spans="1:6" ht="27">
      <c r="A38" s="153" t="s">
        <v>11</v>
      </c>
      <c r="B38" s="161">
        <v>180</v>
      </c>
      <c r="C38" s="161">
        <v>90</v>
      </c>
      <c r="D38" s="157" t="s">
        <v>12</v>
      </c>
      <c r="E38" s="161">
        <v>11105</v>
      </c>
      <c r="F38" s="175">
        <v>12464</v>
      </c>
    </row>
    <row r="39" spans="1:6" ht="13.5">
      <c r="A39" s="153" t="s">
        <v>3</v>
      </c>
      <c r="B39" s="161"/>
      <c r="C39" s="161"/>
      <c r="D39" s="158"/>
      <c r="E39" s="161"/>
      <c r="F39" s="175"/>
    </row>
    <row r="40" spans="1:6" ht="41.25" customHeight="1">
      <c r="A40" s="155" t="s">
        <v>13</v>
      </c>
      <c r="B40" s="167">
        <v>550</v>
      </c>
      <c r="C40" s="163">
        <v>451</v>
      </c>
      <c r="D40" s="159" t="s">
        <v>14</v>
      </c>
      <c r="E40" s="161"/>
      <c r="F40" s="175"/>
    </row>
    <row r="41" spans="1:6" ht="15">
      <c r="A41" s="53" t="s">
        <v>15</v>
      </c>
      <c r="B41" s="163"/>
      <c r="C41" s="163"/>
      <c r="D41" s="26"/>
      <c r="E41" s="161"/>
      <c r="F41" s="175"/>
    </row>
    <row r="42" spans="1:6" ht="15.75" thickBot="1">
      <c r="A42" s="58" t="s">
        <v>97</v>
      </c>
      <c r="B42" s="168">
        <f>B3+B18+B22+B27+B41+B40</f>
        <v>138331</v>
      </c>
      <c r="C42" s="168">
        <f>C3+C22+C27+C40+C34</f>
        <v>43394</v>
      </c>
      <c r="D42" s="60" t="s">
        <v>98</v>
      </c>
      <c r="E42" s="59">
        <f>E3+E9+E34+E35+E36</f>
        <v>138331</v>
      </c>
      <c r="F42" s="59">
        <f>F3+F9+F34+F35+F36</f>
        <v>43394</v>
      </c>
    </row>
    <row r="43" spans="1:6" ht="13.5">
      <c r="A43" s="12"/>
      <c r="B43" s="12"/>
      <c r="C43" s="12"/>
      <c r="D43" s="12"/>
      <c r="E43" s="12"/>
      <c r="F43" s="12"/>
    </row>
  </sheetData>
  <sheetProtection/>
  <mergeCells count="4">
    <mergeCell ref="A1:A2"/>
    <mergeCell ref="B1:C1"/>
    <mergeCell ref="D1:D2"/>
    <mergeCell ref="E1:F1"/>
  </mergeCells>
  <printOptions/>
  <pageMargins left="0.49" right="0.38" top="1.25" bottom="0.75" header="0.61" footer="0.3"/>
  <pageSetup horizontalDpi="600" verticalDpi="600" orientation="portrait" paperSize="9" scale="90" r:id="rId1"/>
  <headerFooter>
    <oddHeader>&amp;C&amp;"Book Antiqua,Félkövér"&amp;11Keszthely és Környéke 
Kistérségi Többcélú Társulás és intézménye  mérlegadatai 
2022. év&amp;R&amp;"Book Antiqua,Normál"     1. sz.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"/>
  <sheetViews>
    <sheetView view="pageLayout" workbookViewId="0" topLeftCell="A1">
      <selection activeCell="B19" sqref="B19"/>
    </sheetView>
  </sheetViews>
  <sheetFormatPr defaultColWidth="9.00390625" defaultRowHeight="12.75"/>
  <cols>
    <col min="1" max="1" width="8.125" style="345" customWidth="1"/>
    <col min="2" max="2" width="60.125" style="328" customWidth="1"/>
    <col min="3" max="3" width="14.375" style="328" customWidth="1"/>
    <col min="4" max="4" width="14.125" style="328" customWidth="1"/>
    <col min="5" max="5" width="12.875" style="328" bestFit="1" customWidth="1"/>
    <col min="6" max="6" width="11.875" style="328" bestFit="1" customWidth="1"/>
    <col min="7" max="7" width="10.375" style="328" bestFit="1" customWidth="1"/>
    <col min="8" max="8" width="10.625" style="328" bestFit="1" customWidth="1"/>
    <col min="9" max="16384" width="9.375" style="328" customWidth="1"/>
  </cols>
  <sheetData>
    <row r="1" spans="1:8" ht="16.5">
      <c r="A1" s="711" t="s">
        <v>53</v>
      </c>
      <c r="B1" s="713" t="s">
        <v>386</v>
      </c>
      <c r="C1" s="713" t="s">
        <v>25</v>
      </c>
      <c r="D1" s="713" t="s">
        <v>86</v>
      </c>
      <c r="E1" s="713" t="s">
        <v>206</v>
      </c>
      <c r="F1" s="715" t="s">
        <v>387</v>
      </c>
      <c r="G1" s="715"/>
      <c r="H1" s="707" t="s">
        <v>26</v>
      </c>
    </row>
    <row r="2" spans="1:8" ht="45.75" thickBot="1">
      <c r="A2" s="712"/>
      <c r="B2" s="714"/>
      <c r="C2" s="714"/>
      <c r="D2" s="714"/>
      <c r="E2" s="714"/>
      <c r="F2" s="414" t="s">
        <v>360</v>
      </c>
      <c r="G2" s="414" t="s">
        <v>361</v>
      </c>
      <c r="H2" s="708"/>
    </row>
    <row r="3" spans="1:8" ht="16.5">
      <c r="A3" s="709" t="s">
        <v>229</v>
      </c>
      <c r="B3" s="710"/>
      <c r="C3" s="417"/>
      <c r="D3" s="418"/>
      <c r="E3" s="418"/>
      <c r="F3" s="418"/>
      <c r="G3" s="419"/>
      <c r="H3" s="420"/>
    </row>
    <row r="4" spans="1:8" ht="16.5">
      <c r="A4" s="415"/>
      <c r="B4" s="416"/>
      <c r="C4" s="417"/>
      <c r="D4" s="421"/>
      <c r="E4" s="422"/>
      <c r="F4" s="423"/>
      <c r="G4" s="408"/>
      <c r="H4" s="424"/>
    </row>
    <row r="5" spans="1:8" ht="18.75" customHeight="1">
      <c r="A5" s="491">
        <v>1</v>
      </c>
      <c r="B5" s="492" t="s">
        <v>410</v>
      </c>
      <c r="C5" s="408"/>
      <c r="D5" s="408"/>
      <c r="E5" s="408"/>
      <c r="F5" s="408"/>
      <c r="G5" s="408"/>
      <c r="H5" s="426"/>
    </row>
    <row r="6" spans="1:8" ht="16.5">
      <c r="A6" s="425"/>
      <c r="B6" s="427" t="s">
        <v>388</v>
      </c>
      <c r="C6" s="409">
        <v>3120</v>
      </c>
      <c r="D6" s="409">
        <v>3120</v>
      </c>
      <c r="E6" s="409">
        <v>3120</v>
      </c>
      <c r="F6" s="409">
        <v>3120</v>
      </c>
      <c r="G6" s="409">
        <f>E6-F6</f>
        <v>0</v>
      </c>
      <c r="H6" s="424">
        <f>E6/D6</f>
        <v>1</v>
      </c>
    </row>
    <row r="7" spans="1:8" ht="16.5">
      <c r="A7" s="425"/>
      <c r="B7" s="428" t="s">
        <v>389</v>
      </c>
      <c r="C7" s="410">
        <v>3730</v>
      </c>
      <c r="D7" s="411">
        <v>3730</v>
      </c>
      <c r="E7" s="412">
        <v>3730</v>
      </c>
      <c r="F7" s="412">
        <v>3730</v>
      </c>
      <c r="G7" s="409">
        <f>E7-F7</f>
        <v>0</v>
      </c>
      <c r="H7" s="424">
        <f>E7/D7</f>
        <v>1</v>
      </c>
    </row>
    <row r="8" spans="1:8" ht="33">
      <c r="A8" s="425"/>
      <c r="B8" s="429" t="s">
        <v>391</v>
      </c>
      <c r="C8" s="409">
        <v>210</v>
      </c>
      <c r="D8" s="411">
        <v>210</v>
      </c>
      <c r="E8" s="412">
        <v>210</v>
      </c>
      <c r="F8" s="412"/>
      <c r="G8" s="409">
        <v>210</v>
      </c>
      <c r="H8" s="424">
        <f>E8/D8</f>
        <v>1</v>
      </c>
    </row>
    <row r="9" spans="1:8" ht="16.5">
      <c r="A9" s="425"/>
      <c r="B9" s="429"/>
      <c r="C9" s="409"/>
      <c r="D9" s="411"/>
      <c r="E9" s="412"/>
      <c r="F9" s="412"/>
      <c r="G9" s="409"/>
      <c r="H9" s="424"/>
    </row>
    <row r="10" spans="1:8" ht="17.25" thickBot="1">
      <c r="A10" s="430"/>
      <c r="B10" s="431" t="s">
        <v>390</v>
      </c>
      <c r="C10" s="413">
        <f>SUM(C6:C9)</f>
        <v>7060</v>
      </c>
      <c r="D10" s="413">
        <f>SUM(D6:D9)</f>
        <v>7060</v>
      </c>
      <c r="E10" s="413">
        <f>SUM(E6:E9)</f>
        <v>7060</v>
      </c>
      <c r="F10" s="413">
        <f>SUM(F6:F9)</f>
        <v>6850</v>
      </c>
      <c r="G10" s="413">
        <f>SUM(G6:G9)</f>
        <v>210</v>
      </c>
      <c r="H10" s="432">
        <v>1</v>
      </c>
    </row>
  </sheetData>
  <sheetProtection/>
  <mergeCells count="8">
    <mergeCell ref="H1:H2"/>
    <mergeCell ref="A3:B3"/>
    <mergeCell ref="A1:A2"/>
    <mergeCell ref="B1:B2"/>
    <mergeCell ref="C1:C2"/>
    <mergeCell ref="D1:D2"/>
    <mergeCell ref="E1:E2"/>
    <mergeCell ref="F1:G1"/>
  </mergeCells>
  <printOptions/>
  <pageMargins left="0.15748031496062992" right="0.15748031496062992" top="0.9055118110236221" bottom="0.2362204724409449" header="0.31496062992125984" footer="0.31496062992125984"/>
  <pageSetup horizontalDpi="600" verticalDpi="600" orientation="portrait" paperSize="9" scale="76" r:id="rId1"/>
  <headerFooter>
    <oddHeader>&amp;C&amp;"Book Antiqua,Félkövér"&amp;11Keszthely és Környéke Kistérségi Többcélú Társulás
működési célú támogatásai államháztartáson belülre&amp;R&amp;"Book Antiqua,Félkövér"10.  melléklet
ezer 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7.625" style="13" customWidth="1"/>
    <col min="2" max="2" width="60.875" style="13" customWidth="1"/>
    <col min="3" max="3" width="25.125" style="13" customWidth="1"/>
    <col min="4" max="4" width="28.50390625" style="13" customWidth="1"/>
    <col min="5" max="16384" width="9.375" style="13" customWidth="1"/>
  </cols>
  <sheetData>
    <row r="1" spans="1:3" ht="15">
      <c r="A1" s="16"/>
      <c r="B1" s="16"/>
      <c r="C1" s="16"/>
    </row>
    <row r="2" spans="1:4" ht="33.75" customHeight="1">
      <c r="A2" s="716" t="s">
        <v>366</v>
      </c>
      <c r="B2" s="716"/>
      <c r="C2" s="716"/>
      <c r="D2" s="716"/>
    </row>
    <row r="3" spans="1:3" ht="14.25" thickBot="1">
      <c r="A3" s="15"/>
      <c r="B3" s="15"/>
      <c r="C3" s="17"/>
    </row>
    <row r="4" spans="1:4" s="14" customFormat="1" ht="62.25" customHeight="1" thickBot="1">
      <c r="A4" s="719" t="s">
        <v>53</v>
      </c>
      <c r="B4" s="717" t="s">
        <v>79</v>
      </c>
      <c r="C4" s="400" t="s">
        <v>229</v>
      </c>
      <c r="D4" s="401" t="s">
        <v>362</v>
      </c>
    </row>
    <row r="5" spans="1:4" s="14" customFormat="1" ht="25.5" customHeight="1" thickBot="1">
      <c r="A5" s="720"/>
      <c r="B5" s="718"/>
      <c r="C5" s="721" t="s">
        <v>379</v>
      </c>
      <c r="D5" s="722"/>
    </row>
    <row r="6" spans="1:4" ht="28.5" customHeight="1">
      <c r="A6" s="391" t="s">
        <v>54</v>
      </c>
      <c r="B6" s="392" t="s">
        <v>384</v>
      </c>
      <c r="C6" s="394">
        <v>2350815</v>
      </c>
      <c r="D6" s="402">
        <v>21819885</v>
      </c>
    </row>
    <row r="7" spans="1:4" ht="28.5" customHeight="1">
      <c r="A7" s="391" t="s">
        <v>55</v>
      </c>
      <c r="B7" s="393" t="s">
        <v>369</v>
      </c>
      <c r="C7" s="395">
        <v>2350815</v>
      </c>
      <c r="D7" s="403">
        <v>21819885</v>
      </c>
    </row>
    <row r="8" spans="1:4" ht="28.5" customHeight="1">
      <c r="A8" s="391" t="s">
        <v>56</v>
      </c>
      <c r="B8" s="392" t="s">
        <v>370</v>
      </c>
      <c r="C8" s="396">
        <v>0</v>
      </c>
      <c r="D8" s="403">
        <v>0</v>
      </c>
    </row>
    <row r="9" spans="1:4" ht="28.5" customHeight="1">
      <c r="A9" s="391" t="s">
        <v>57</v>
      </c>
      <c r="B9" s="392" t="s">
        <v>371</v>
      </c>
      <c r="C9" s="396">
        <v>0</v>
      </c>
      <c r="D9" s="403">
        <v>0</v>
      </c>
    </row>
    <row r="10" spans="1:4" ht="28.5" customHeight="1">
      <c r="A10" s="391" t="s">
        <v>58</v>
      </c>
      <c r="B10" s="392" t="s">
        <v>372</v>
      </c>
      <c r="C10" s="395">
        <v>155079204</v>
      </c>
      <c r="D10" s="403">
        <v>200187184</v>
      </c>
    </row>
    <row r="11" spans="1:4" ht="28.5" customHeight="1">
      <c r="A11" s="391" t="s">
        <v>59</v>
      </c>
      <c r="B11" s="392" t="s">
        <v>373</v>
      </c>
      <c r="C11" s="395">
        <v>151482867</v>
      </c>
      <c r="D11" s="403">
        <v>165946302</v>
      </c>
    </row>
    <row r="12" spans="1:4" ht="28.5" customHeight="1">
      <c r="A12" s="391" t="s">
        <v>376</v>
      </c>
      <c r="B12" s="392" t="s">
        <v>374</v>
      </c>
      <c r="C12" s="395">
        <v>2353965</v>
      </c>
      <c r="D12" s="403">
        <v>22546781</v>
      </c>
    </row>
    <row r="13" spans="1:4" ht="28.5" customHeight="1">
      <c r="A13" s="391" t="s">
        <v>377</v>
      </c>
      <c r="B13" s="392" t="s">
        <v>375</v>
      </c>
      <c r="C13" s="396">
        <v>0</v>
      </c>
      <c r="D13" s="403">
        <v>192975</v>
      </c>
    </row>
    <row r="14" spans="1:4" ht="28.5" customHeight="1" thickBot="1">
      <c r="A14" s="404" t="s">
        <v>378</v>
      </c>
      <c r="B14" s="405" t="s">
        <v>385</v>
      </c>
      <c r="C14" s="406">
        <v>3593187</v>
      </c>
      <c r="D14" s="407">
        <v>33706961</v>
      </c>
    </row>
    <row r="15" spans="1:4" ht="18" customHeight="1">
      <c r="A15" s="360"/>
      <c r="B15" s="361"/>
      <c r="C15" s="362"/>
      <c r="D15" s="363"/>
    </row>
    <row r="16" spans="1:4" ht="18" customHeight="1">
      <c r="A16" s="364"/>
      <c r="B16" s="365"/>
      <c r="C16" s="366"/>
      <c r="D16" s="367"/>
    </row>
    <row r="17" spans="1:4" ht="18" customHeight="1">
      <c r="A17" s="364"/>
      <c r="B17" s="365"/>
      <c r="C17" s="366"/>
      <c r="D17" s="367"/>
    </row>
    <row r="18" spans="1:4" ht="18" customHeight="1">
      <c r="A18" s="364"/>
      <c r="B18" s="365"/>
      <c r="C18" s="366"/>
      <c r="D18" s="367"/>
    </row>
    <row r="19" spans="1:5" ht="18" customHeight="1">
      <c r="A19" s="364"/>
      <c r="B19" s="365"/>
      <c r="C19" s="366"/>
      <c r="D19" s="367"/>
      <c r="E19" s="133"/>
    </row>
    <row r="20" spans="1:4" ht="25.5" customHeight="1">
      <c r="A20" s="364"/>
      <c r="B20" s="368"/>
      <c r="C20" s="369"/>
      <c r="D20" s="367"/>
    </row>
    <row r="21" spans="1:4" ht="18" customHeight="1">
      <c r="A21" s="364"/>
      <c r="B21" s="370"/>
      <c r="C21" s="369"/>
      <c r="D21" s="367"/>
    </row>
    <row r="22" spans="1:4" ht="18" customHeight="1">
      <c r="A22" s="364"/>
      <c r="B22" s="370"/>
      <c r="C22" s="366"/>
      <c r="D22" s="367"/>
    </row>
  </sheetData>
  <sheetProtection/>
  <mergeCells count="4">
    <mergeCell ref="A2:D2"/>
    <mergeCell ref="B4:B5"/>
    <mergeCell ref="A4:A5"/>
    <mergeCell ref="C5:D5"/>
  </mergeCells>
  <conditionalFormatting sqref="C20:C21">
    <cfRule type="cellIs" priority="1" dxfId="1" operator="notEqual" stopIfTrue="1">
      <formula>SUM(C21:C22)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&amp;R&amp;"Book Antiqua,Normál"11. sz. melléklet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H14"/>
  <sheetViews>
    <sheetView view="pageLayout" zoomScale="85" zoomScaleNormal="85" zoomScalePageLayoutView="85" workbookViewId="0" topLeftCell="A1">
      <selection activeCell="E24" sqref="E24"/>
    </sheetView>
  </sheetViews>
  <sheetFormatPr defaultColWidth="9.00390625" defaultRowHeight="12.75"/>
  <cols>
    <col min="3" max="3" width="44.125" style="0" customWidth="1"/>
    <col min="4" max="4" width="18.375" style="0" customWidth="1"/>
    <col min="5" max="5" width="13.125" style="0" customWidth="1"/>
    <col min="6" max="6" width="13.875" style="0" customWidth="1"/>
    <col min="7" max="7" width="13.125" style="0" customWidth="1"/>
    <col min="8" max="8" width="10.875" style="0" customWidth="1"/>
  </cols>
  <sheetData>
    <row r="1" spans="2:8" ht="13.5">
      <c r="B1" s="181"/>
      <c r="C1" s="181"/>
      <c r="D1" s="181"/>
      <c r="E1" s="181"/>
      <c r="F1" s="181"/>
      <c r="G1" s="181"/>
      <c r="H1" s="181"/>
    </row>
    <row r="2" spans="2:8" ht="16.5">
      <c r="B2" s="723" t="s">
        <v>345</v>
      </c>
      <c r="C2" s="723"/>
      <c r="D2" s="723"/>
      <c r="E2" s="723"/>
      <c r="F2" s="723"/>
      <c r="G2" s="723"/>
      <c r="H2" s="723"/>
    </row>
    <row r="3" spans="2:8" ht="13.5">
      <c r="B3" s="181"/>
      <c r="C3" s="181"/>
      <c r="D3" s="181"/>
      <c r="E3" s="181"/>
      <c r="F3" s="181"/>
      <c r="G3" s="181"/>
      <c r="H3" s="181"/>
    </row>
    <row r="4" spans="2:8" ht="16.5">
      <c r="B4" s="300" t="s">
        <v>347</v>
      </c>
      <c r="C4" s="299"/>
      <c r="D4" s="299"/>
      <c r="E4" s="299"/>
      <c r="F4" s="299"/>
      <c r="G4" s="299"/>
      <c r="H4" s="312" t="s">
        <v>300</v>
      </c>
    </row>
    <row r="5" spans="2:8" ht="16.5">
      <c r="B5" s="181"/>
      <c r="C5" s="299"/>
      <c r="D5" s="299"/>
      <c r="E5" s="299"/>
      <c r="F5" s="299"/>
      <c r="G5" s="299"/>
      <c r="H5" s="299"/>
    </row>
    <row r="6" spans="2:8" ht="17.25" thickBot="1">
      <c r="B6" s="300"/>
      <c r="C6" s="299"/>
      <c r="D6" s="299"/>
      <c r="E6" s="299"/>
      <c r="F6" s="299"/>
      <c r="G6" s="299"/>
      <c r="H6" s="299"/>
    </row>
    <row r="7" spans="2:8" ht="16.5">
      <c r="B7" s="725" t="s">
        <v>102</v>
      </c>
      <c r="C7" s="724" t="s">
        <v>79</v>
      </c>
      <c r="D7" s="724" t="s">
        <v>348</v>
      </c>
      <c r="E7" s="724"/>
      <c r="F7" s="724"/>
      <c r="G7" s="724"/>
      <c r="H7" s="728" t="s">
        <v>226</v>
      </c>
    </row>
    <row r="8" spans="2:8" ht="17.25" thickBot="1">
      <c r="B8" s="726"/>
      <c r="C8" s="727"/>
      <c r="D8" s="313" t="s">
        <v>382</v>
      </c>
      <c r="E8" s="313" t="s">
        <v>368</v>
      </c>
      <c r="F8" s="313" t="s">
        <v>380</v>
      </c>
      <c r="G8" s="313" t="s">
        <v>383</v>
      </c>
      <c r="H8" s="729"/>
    </row>
    <row r="9" spans="2:8" ht="16.5">
      <c r="B9" s="320" t="s">
        <v>54</v>
      </c>
      <c r="C9" s="302" t="s">
        <v>346</v>
      </c>
      <c r="D9" s="302"/>
      <c r="E9" s="302"/>
      <c r="F9" s="302"/>
      <c r="G9" s="302"/>
      <c r="H9" s="303">
        <v>0</v>
      </c>
    </row>
    <row r="10" spans="2:8" ht="16.5">
      <c r="B10" s="233" t="s">
        <v>55</v>
      </c>
      <c r="C10" s="304" t="s">
        <v>349</v>
      </c>
      <c r="D10" s="304"/>
      <c r="E10" s="304"/>
      <c r="F10" s="304"/>
      <c r="G10" s="304"/>
      <c r="H10" s="314">
        <v>0</v>
      </c>
    </row>
    <row r="11" spans="2:8" ht="16.5">
      <c r="B11" s="233" t="s">
        <v>56</v>
      </c>
      <c r="C11" s="304" t="s">
        <v>350</v>
      </c>
      <c r="D11" s="304"/>
      <c r="E11" s="304"/>
      <c r="F11" s="304"/>
      <c r="G11" s="304"/>
      <c r="H11" s="314">
        <v>0</v>
      </c>
    </row>
    <row r="12" spans="2:8" ht="16.5">
      <c r="B12" s="233" t="s">
        <v>57</v>
      </c>
      <c r="C12" s="315" t="s">
        <v>351</v>
      </c>
      <c r="D12" s="304"/>
      <c r="E12" s="304"/>
      <c r="F12" s="304"/>
      <c r="G12" s="304"/>
      <c r="H12" s="316">
        <v>0</v>
      </c>
    </row>
    <row r="13" spans="2:8" ht="33">
      <c r="B13" s="233" t="s">
        <v>58</v>
      </c>
      <c r="C13" s="319" t="s">
        <v>352</v>
      </c>
      <c r="D13" s="304"/>
      <c r="E13" s="304"/>
      <c r="F13" s="304"/>
      <c r="G13" s="304"/>
      <c r="H13" s="321">
        <v>0</v>
      </c>
    </row>
    <row r="14" spans="2:8" ht="17.25" thickBot="1">
      <c r="B14" s="258" t="s">
        <v>59</v>
      </c>
      <c r="C14" s="317" t="s">
        <v>353</v>
      </c>
      <c r="D14" s="306"/>
      <c r="E14" s="306"/>
      <c r="F14" s="306"/>
      <c r="G14" s="306"/>
      <c r="H14" s="318">
        <v>0</v>
      </c>
    </row>
  </sheetData>
  <sheetProtection/>
  <mergeCells count="5">
    <mergeCell ref="B2:H2"/>
    <mergeCell ref="D7:G7"/>
    <mergeCell ref="B7:B8"/>
    <mergeCell ref="C7:C8"/>
    <mergeCell ref="H7:H8"/>
  </mergeCells>
  <printOptions/>
  <pageMargins left="0.7" right="0.7" top="0.75" bottom="0.75" header="0.3" footer="0.3"/>
  <pageSetup horizontalDpi="600" verticalDpi="600" orientation="landscape" paperSize="9" r:id="rId1"/>
  <headerFooter>
    <oddHeader>&amp;R&amp;"Book Antiqua,Normál"12.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J13"/>
  <sheetViews>
    <sheetView view="pageLayout" workbookViewId="0" topLeftCell="A1">
      <selection activeCell="E14" sqref="E14"/>
    </sheetView>
  </sheetViews>
  <sheetFormatPr defaultColWidth="10.625" defaultRowHeight="12.75"/>
  <cols>
    <col min="1" max="1" width="9.375" style="122" customWidth="1"/>
    <col min="2" max="2" width="8.00390625" style="122" customWidth="1"/>
    <col min="3" max="3" width="35.625" style="122" customWidth="1"/>
    <col min="4" max="4" width="15.125" style="122" customWidth="1"/>
    <col min="5" max="5" width="32.125" style="122" customWidth="1"/>
    <col min="6" max="6" width="18.50390625" style="122" customWidth="1"/>
    <col min="7" max="7" width="12.375" style="122" bestFit="1" customWidth="1"/>
    <col min="8" max="16384" width="10.625" style="122" customWidth="1"/>
  </cols>
  <sheetData>
    <row r="1" ht="14.25" thickBot="1">
      <c r="F1" s="292" t="s">
        <v>300</v>
      </c>
    </row>
    <row r="2" spans="2:8" ht="15" customHeight="1">
      <c r="B2" s="736" t="s">
        <v>53</v>
      </c>
      <c r="C2" s="732" t="s">
        <v>223</v>
      </c>
      <c r="D2" s="732" t="s">
        <v>224</v>
      </c>
      <c r="E2" s="732" t="s">
        <v>225</v>
      </c>
      <c r="F2" s="730" t="s">
        <v>337</v>
      </c>
      <c r="G2" s="137"/>
      <c r="H2" s="123"/>
    </row>
    <row r="3" spans="2:8" ht="34.5" customHeight="1">
      <c r="B3" s="737"/>
      <c r="C3" s="733"/>
      <c r="D3" s="733"/>
      <c r="E3" s="738"/>
      <c r="F3" s="731"/>
      <c r="G3" s="137"/>
      <c r="H3" s="123"/>
    </row>
    <row r="4" spans="2:8" ht="36" customHeight="1">
      <c r="B4" s="293">
        <v>1</v>
      </c>
      <c r="C4" s="249" t="s">
        <v>229</v>
      </c>
      <c r="D4" s="294">
        <v>3596</v>
      </c>
      <c r="E4" s="294"/>
      <c r="F4" s="295">
        <v>3596</v>
      </c>
      <c r="G4" s="124"/>
      <c r="H4" s="125"/>
    </row>
    <row r="5" spans="2:8" ht="59.25" customHeight="1" thickBot="1">
      <c r="B5" s="293">
        <v>2</v>
      </c>
      <c r="C5" s="249" t="s">
        <v>230</v>
      </c>
      <c r="D5" s="294">
        <v>34241</v>
      </c>
      <c r="E5" s="294"/>
      <c r="F5" s="295">
        <v>34241</v>
      </c>
      <c r="G5" s="124"/>
      <c r="H5" s="125"/>
    </row>
    <row r="6" spans="2:10" ht="15.75" thickBot="1">
      <c r="B6" s="734" t="s">
        <v>226</v>
      </c>
      <c r="C6" s="735"/>
      <c r="D6" s="296">
        <f>SUM(D4:D5)</f>
        <v>37837</v>
      </c>
      <c r="E6" s="297"/>
      <c r="F6" s="298">
        <f>SUM(F4:F5)</f>
        <v>37837</v>
      </c>
      <c r="G6" s="126"/>
      <c r="H6" s="126"/>
      <c r="I6" s="126"/>
      <c r="J6" s="126"/>
    </row>
    <row r="7" spans="2:10" ht="13.5">
      <c r="B7" s="127"/>
      <c r="C7" s="125"/>
      <c r="D7" s="128"/>
      <c r="E7" s="129"/>
      <c r="F7" s="125"/>
      <c r="G7" s="125"/>
      <c r="H7" s="125"/>
      <c r="I7" s="125"/>
      <c r="J7" s="125"/>
    </row>
    <row r="8" spans="2:10" ht="13.5">
      <c r="B8" s="127"/>
      <c r="C8" s="125"/>
      <c r="D8" s="129"/>
      <c r="E8" s="129"/>
      <c r="F8" s="130"/>
      <c r="G8" s="125"/>
      <c r="H8" s="125"/>
      <c r="I8" s="125"/>
      <c r="J8" s="125"/>
    </row>
    <row r="9" spans="2:10" ht="15">
      <c r="B9" s="127"/>
      <c r="C9" s="125"/>
      <c r="D9" s="129"/>
      <c r="E9" s="131"/>
      <c r="F9" s="130"/>
      <c r="G9" s="125"/>
      <c r="H9" s="125"/>
      <c r="I9" s="125"/>
      <c r="J9" s="125"/>
    </row>
    <row r="10" spans="2:10" ht="13.5">
      <c r="B10" s="132"/>
      <c r="C10" s="125"/>
      <c r="D10" s="129"/>
      <c r="E10" s="129"/>
      <c r="F10" s="129"/>
      <c r="G10" s="125"/>
      <c r="H10" s="125"/>
      <c r="I10" s="125"/>
      <c r="J10" s="125"/>
    </row>
    <row r="11" spans="2:10" ht="13.5">
      <c r="B11" s="132"/>
      <c r="C11" s="125"/>
      <c r="D11" s="129"/>
      <c r="E11" s="129"/>
      <c r="F11" s="130"/>
      <c r="G11" s="125"/>
      <c r="H11" s="125"/>
      <c r="I11" s="125"/>
      <c r="J11" s="125"/>
    </row>
    <row r="12" spans="2:10" ht="13.5">
      <c r="B12" s="132"/>
      <c r="C12" s="125"/>
      <c r="D12" s="129"/>
      <c r="E12" s="129"/>
      <c r="F12" s="125"/>
      <c r="G12" s="136"/>
      <c r="H12" s="125"/>
      <c r="I12" s="125"/>
      <c r="J12" s="125"/>
    </row>
    <row r="13" spans="2:10" ht="13.5">
      <c r="B13" s="132"/>
      <c r="C13" s="125"/>
      <c r="D13" s="129"/>
      <c r="E13" s="129"/>
      <c r="F13" s="125"/>
      <c r="G13" s="125"/>
      <c r="H13" s="125"/>
      <c r="I13" s="125"/>
      <c r="J13" s="125"/>
    </row>
  </sheetData>
  <sheetProtection/>
  <mergeCells count="6">
    <mergeCell ref="F2:F3"/>
    <mergeCell ref="C2:C3"/>
    <mergeCell ref="D2:D3"/>
    <mergeCell ref="B6:C6"/>
    <mergeCell ref="B2:B3"/>
    <mergeCell ref="E2:E3"/>
  </mergeCells>
  <printOptions/>
  <pageMargins left="0.6692913385826772" right="0.35433070866141736" top="1.062992125984252" bottom="0.35433070866141736" header="0.31496062992125984" footer="0.31496062992125984"/>
  <pageSetup horizontalDpi="600" verticalDpi="600" orientation="landscape" paperSize="9" r:id="rId1"/>
  <headerFooter>
    <oddHeader>&amp;C&amp;"Book Antiqua,Félkövér"&amp;11Kimutatás a Keszthely és Környéke Kistérségi Többcélú Társulás 
2022. évi maradványáról &amp;R&amp;"Book Antiqua,Normál"13. sz.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E9"/>
  <sheetViews>
    <sheetView view="pageLayout" workbookViewId="0" topLeftCell="A1">
      <selection activeCell="B19" sqref="B19"/>
    </sheetView>
  </sheetViews>
  <sheetFormatPr defaultColWidth="9.00390625" defaultRowHeight="12.75"/>
  <cols>
    <col min="1" max="1" width="11.375" style="0" bestFit="1" customWidth="1"/>
    <col min="2" max="2" width="72.625" style="0" bestFit="1" customWidth="1"/>
    <col min="3" max="3" width="32.875" style="0" bestFit="1" customWidth="1"/>
    <col min="4" max="4" width="11.625" style="0" bestFit="1" customWidth="1"/>
  </cols>
  <sheetData>
    <row r="2" spans="1:5" ht="16.5">
      <c r="A2" s="739" t="s">
        <v>354</v>
      </c>
      <c r="B2" s="739"/>
      <c r="C2" s="739"/>
      <c r="D2" s="739"/>
      <c r="E2" s="299"/>
    </row>
    <row r="3" spans="1:5" ht="16.5">
      <c r="A3" s="739" t="s">
        <v>381</v>
      </c>
      <c r="B3" s="739"/>
      <c r="C3" s="739"/>
      <c r="D3" s="739"/>
      <c r="E3" s="299"/>
    </row>
    <row r="4" spans="1:5" ht="17.25" thickBot="1">
      <c r="A4" s="299"/>
      <c r="B4" s="299"/>
      <c r="C4" s="299"/>
      <c r="D4" s="299"/>
      <c r="E4" s="299"/>
    </row>
    <row r="5" spans="1:5" ht="16.5">
      <c r="A5" s="301" t="s">
        <v>355</v>
      </c>
      <c r="B5" s="309" t="s">
        <v>356</v>
      </c>
      <c r="C5" s="302" t="s">
        <v>357</v>
      </c>
      <c r="D5" s="303" t="s">
        <v>358</v>
      </c>
      <c r="E5" s="299"/>
    </row>
    <row r="6" spans="1:5" ht="16.5">
      <c r="A6" s="308">
        <v>1</v>
      </c>
      <c r="B6" s="304"/>
      <c r="C6" s="304"/>
      <c r="D6" s="310">
        <v>0</v>
      </c>
      <c r="E6" s="299"/>
    </row>
    <row r="7" spans="1:5" ht="17.25" thickBot="1">
      <c r="A7" s="305"/>
      <c r="B7" s="311" t="s">
        <v>226</v>
      </c>
      <c r="C7" s="306"/>
      <c r="D7" s="307">
        <v>0</v>
      </c>
      <c r="E7" s="299"/>
    </row>
    <row r="8" spans="1:5" ht="16.5">
      <c r="A8" s="299"/>
      <c r="B8" s="299"/>
      <c r="C8" s="299"/>
      <c r="D8" s="299"/>
      <c r="E8" s="299"/>
    </row>
    <row r="9" spans="1:5" ht="16.5">
      <c r="A9" s="299"/>
      <c r="B9" s="299"/>
      <c r="C9" s="299"/>
      <c r="D9" s="299"/>
      <c r="E9" s="299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300" verticalDpi="300" orientation="landscape" paperSize="9" r:id="rId1"/>
  <headerFooter>
    <oddHeader>&amp;R&amp;"Book Antiqua,Normál"14.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66"/>
  <sheetViews>
    <sheetView view="pageLayout" workbookViewId="0" topLeftCell="A50">
      <selection activeCell="D68" sqref="D68"/>
    </sheetView>
  </sheetViews>
  <sheetFormatPr defaultColWidth="9.00390625" defaultRowHeight="12.75"/>
  <cols>
    <col min="1" max="1" width="90.50390625" style="0" customWidth="1"/>
    <col min="2" max="2" width="7.375" style="0" customWidth="1"/>
    <col min="3" max="3" width="11.125" style="0" customWidth="1"/>
    <col min="4" max="4" width="12.00390625" style="0" customWidth="1"/>
  </cols>
  <sheetData>
    <row r="1" spans="1:4" ht="22.5" customHeight="1">
      <c r="A1" s="740" t="s">
        <v>339</v>
      </c>
      <c r="B1" s="740"/>
      <c r="C1" s="740"/>
      <c r="D1" s="740"/>
    </row>
    <row r="2" spans="1:4" ht="18" customHeight="1">
      <c r="A2" s="740" t="s">
        <v>381</v>
      </c>
      <c r="B2" s="740"/>
      <c r="C2" s="740"/>
      <c r="D2" s="740"/>
    </row>
    <row r="3" spans="1:4" ht="15.75">
      <c r="A3" s="144"/>
      <c r="B3" s="145"/>
      <c r="C3" s="145"/>
      <c r="D3" s="145"/>
    </row>
    <row r="4" spans="1:4" ht="15" thickBot="1">
      <c r="A4" s="181"/>
      <c r="B4" s="751" t="s">
        <v>100</v>
      </c>
      <c r="C4" s="751"/>
      <c r="D4" s="751"/>
    </row>
    <row r="5" spans="1:4" ht="12.75">
      <c r="A5" s="741" t="s">
        <v>101</v>
      </c>
      <c r="B5" s="744" t="s">
        <v>102</v>
      </c>
      <c r="C5" s="747" t="s">
        <v>103</v>
      </c>
      <c r="D5" s="747" t="s">
        <v>104</v>
      </c>
    </row>
    <row r="6" spans="1:4" ht="12.75">
      <c r="A6" s="742"/>
      <c r="B6" s="745"/>
      <c r="C6" s="748"/>
      <c r="D6" s="748"/>
    </row>
    <row r="7" spans="1:4" ht="15.75" customHeight="1">
      <c r="A7" s="743"/>
      <c r="B7" s="746"/>
      <c r="C7" s="749" t="s">
        <v>88</v>
      </c>
      <c r="D7" s="750"/>
    </row>
    <row r="8" spans="1:4" s="289" customFormat="1" ht="14.25" thickBot="1">
      <c r="A8" s="286" t="s">
        <v>145</v>
      </c>
      <c r="B8" s="287" t="s">
        <v>146</v>
      </c>
      <c r="C8" s="288" t="s">
        <v>147</v>
      </c>
      <c r="D8" s="288" t="s">
        <v>291</v>
      </c>
    </row>
    <row r="9" spans="1:4" ht="12.75" customHeight="1">
      <c r="A9" s="262" t="s">
        <v>235</v>
      </c>
      <c r="B9" s="263" t="s">
        <v>105</v>
      </c>
      <c r="C9" s="354">
        <v>216</v>
      </c>
      <c r="D9" s="264">
        <v>67</v>
      </c>
    </row>
    <row r="10" spans="1:4" ht="12.75" customHeight="1">
      <c r="A10" s="265" t="s">
        <v>275</v>
      </c>
      <c r="B10" s="263" t="s">
        <v>106</v>
      </c>
      <c r="C10" s="355">
        <v>15149</v>
      </c>
      <c r="D10" s="266">
        <v>3681</v>
      </c>
    </row>
    <row r="11" spans="1:4" ht="12.75" customHeight="1">
      <c r="A11" s="265" t="s">
        <v>276</v>
      </c>
      <c r="B11" s="263" t="s">
        <v>107</v>
      </c>
      <c r="C11" s="355">
        <v>3717</v>
      </c>
      <c r="D11" s="266">
        <v>3414</v>
      </c>
    </row>
    <row r="12" spans="1:4" ht="12.75" customHeight="1">
      <c r="A12" s="267" t="s">
        <v>246</v>
      </c>
      <c r="B12" s="263" t="s">
        <v>108</v>
      </c>
      <c r="C12" s="356"/>
      <c r="D12" s="268"/>
    </row>
    <row r="13" spans="1:4" ht="12.75" customHeight="1">
      <c r="A13" s="267" t="s">
        <v>247</v>
      </c>
      <c r="B13" s="263" t="s">
        <v>109</v>
      </c>
      <c r="C13" s="356"/>
      <c r="D13" s="268"/>
    </row>
    <row r="14" spans="1:4" ht="12.75" customHeight="1">
      <c r="A14" s="267" t="s">
        <v>248</v>
      </c>
      <c r="B14" s="263" t="s">
        <v>110</v>
      </c>
      <c r="C14" s="356">
        <v>3717</v>
      </c>
      <c r="D14" s="268">
        <v>3414</v>
      </c>
    </row>
    <row r="15" spans="1:4" ht="12.75" customHeight="1">
      <c r="A15" s="267" t="s">
        <v>270</v>
      </c>
      <c r="B15" s="263" t="s">
        <v>111</v>
      </c>
      <c r="C15" s="357"/>
      <c r="D15" s="269"/>
    </row>
    <row r="16" spans="1:4" ht="12.75" customHeight="1">
      <c r="A16" s="265" t="s">
        <v>277</v>
      </c>
      <c r="B16" s="263" t="s">
        <v>112</v>
      </c>
      <c r="C16" s="355">
        <v>11432</v>
      </c>
      <c r="D16" s="266">
        <v>267</v>
      </c>
    </row>
    <row r="17" spans="1:4" ht="12.75" customHeight="1">
      <c r="A17" s="270" t="s">
        <v>249</v>
      </c>
      <c r="B17" s="263" t="s">
        <v>113</v>
      </c>
      <c r="C17" s="356">
        <v>0</v>
      </c>
      <c r="D17" s="268"/>
    </row>
    <row r="18" spans="1:4" ht="12.75" customHeight="1">
      <c r="A18" s="270" t="s">
        <v>250</v>
      </c>
      <c r="B18" s="263" t="s">
        <v>60</v>
      </c>
      <c r="C18" s="356"/>
      <c r="D18" s="268"/>
    </row>
    <row r="19" spans="1:4" ht="12.75" customHeight="1">
      <c r="A19" s="270" t="s">
        <v>251</v>
      </c>
      <c r="B19" s="263" t="s">
        <v>61</v>
      </c>
      <c r="C19" s="356">
        <v>11432</v>
      </c>
      <c r="D19" s="268">
        <v>267</v>
      </c>
    </row>
    <row r="20" spans="1:4" ht="12.75" customHeight="1">
      <c r="A20" s="270" t="s">
        <v>252</v>
      </c>
      <c r="B20" s="263" t="s">
        <v>62</v>
      </c>
      <c r="C20" s="357"/>
      <c r="D20" s="269"/>
    </row>
    <row r="21" spans="1:4" ht="12.75" customHeight="1">
      <c r="A21" s="265" t="s">
        <v>278</v>
      </c>
      <c r="B21" s="263" t="s">
        <v>63</v>
      </c>
      <c r="C21" s="357">
        <v>0</v>
      </c>
      <c r="D21" s="269"/>
    </row>
    <row r="22" spans="1:4" ht="12.75" customHeight="1">
      <c r="A22" s="270" t="s">
        <v>253</v>
      </c>
      <c r="B22" s="263" t="s">
        <v>64</v>
      </c>
      <c r="C22" s="357">
        <v>0</v>
      </c>
      <c r="D22" s="269"/>
    </row>
    <row r="23" spans="1:4" ht="12.75" customHeight="1">
      <c r="A23" s="271" t="s">
        <v>254</v>
      </c>
      <c r="B23" s="263" t="s">
        <v>65</v>
      </c>
      <c r="C23" s="356">
        <v>0</v>
      </c>
      <c r="D23" s="268"/>
    </row>
    <row r="24" spans="1:4" ht="12.75" customHeight="1">
      <c r="A24" s="271" t="s">
        <v>255</v>
      </c>
      <c r="B24" s="263" t="s">
        <v>66</v>
      </c>
      <c r="C24" s="358"/>
      <c r="D24" s="272"/>
    </row>
    <row r="25" spans="1:4" ht="12.75" customHeight="1">
      <c r="A25" s="273" t="s">
        <v>256</v>
      </c>
      <c r="B25" s="263" t="s">
        <v>67</v>
      </c>
      <c r="C25" s="358"/>
      <c r="D25" s="268"/>
    </row>
    <row r="26" spans="1:4" ht="12.75" customHeight="1">
      <c r="A26" s="262" t="s">
        <v>279</v>
      </c>
      <c r="B26" s="263" t="s">
        <v>68</v>
      </c>
      <c r="C26" s="359"/>
      <c r="D26" s="274"/>
    </row>
    <row r="27" spans="1:4" ht="12.75" customHeight="1">
      <c r="A27" s="262" t="s">
        <v>280</v>
      </c>
      <c r="B27" s="263" t="s">
        <v>69</v>
      </c>
      <c r="C27" s="359"/>
      <c r="D27" s="274"/>
    </row>
    <row r="28" spans="1:4" ht="12.75" customHeight="1">
      <c r="A28" s="273" t="s">
        <v>271</v>
      </c>
      <c r="B28" s="263" t="s">
        <v>70</v>
      </c>
      <c r="C28" s="358"/>
      <c r="D28" s="268"/>
    </row>
    <row r="29" spans="1:4" ht="12.75" customHeight="1">
      <c r="A29" s="273" t="s">
        <v>272</v>
      </c>
      <c r="B29" s="263" t="s">
        <v>71</v>
      </c>
      <c r="C29" s="358"/>
      <c r="D29" s="268"/>
    </row>
    <row r="30" spans="1:4" ht="12.75" customHeight="1">
      <c r="A30" s="273" t="s">
        <v>273</v>
      </c>
      <c r="B30" s="263" t="s">
        <v>72</v>
      </c>
      <c r="C30" s="272"/>
      <c r="D30" s="268"/>
    </row>
    <row r="31" spans="1:4" ht="12.75" customHeight="1">
      <c r="A31" s="273" t="s">
        <v>274</v>
      </c>
      <c r="B31" s="263" t="s">
        <v>73</v>
      </c>
      <c r="C31" s="272"/>
      <c r="D31" s="268"/>
    </row>
    <row r="32" spans="1:4" ht="12.75" customHeight="1">
      <c r="A32" s="265" t="s">
        <v>281</v>
      </c>
      <c r="B32" s="263" t="s">
        <v>74</v>
      </c>
      <c r="C32" s="268"/>
      <c r="D32" s="275"/>
    </row>
    <row r="33" spans="1:4" ht="12.75" customHeight="1">
      <c r="A33" s="265" t="s">
        <v>282</v>
      </c>
      <c r="B33" s="263" t="s">
        <v>75</v>
      </c>
      <c r="C33" s="269"/>
      <c r="D33" s="276"/>
    </row>
    <row r="34" spans="1:4" ht="12.75" customHeight="1">
      <c r="A34" s="270" t="s">
        <v>257</v>
      </c>
      <c r="B34" s="263" t="s">
        <v>81</v>
      </c>
      <c r="C34" s="269"/>
      <c r="D34" s="276"/>
    </row>
    <row r="35" spans="1:4" ht="12.75" customHeight="1">
      <c r="A35" s="270" t="s">
        <v>258</v>
      </c>
      <c r="B35" s="263" t="s">
        <v>82</v>
      </c>
      <c r="C35" s="269"/>
      <c r="D35" s="276"/>
    </row>
    <row r="36" spans="1:4" ht="12.75" customHeight="1">
      <c r="A36" s="271" t="s">
        <v>259</v>
      </c>
      <c r="B36" s="263" t="s">
        <v>114</v>
      </c>
      <c r="C36" s="268"/>
      <c r="D36" s="272"/>
    </row>
    <row r="37" spans="1:4" ht="12.75" customHeight="1">
      <c r="A37" s="270" t="s">
        <v>260</v>
      </c>
      <c r="B37" s="263" t="s">
        <v>115</v>
      </c>
      <c r="C37" s="269"/>
      <c r="D37" s="276"/>
    </row>
    <row r="38" spans="1:4" ht="12.75" customHeight="1">
      <c r="A38" s="265" t="s">
        <v>283</v>
      </c>
      <c r="B38" s="263" t="s">
        <v>116</v>
      </c>
      <c r="C38" s="269"/>
      <c r="D38" s="276"/>
    </row>
    <row r="39" spans="1:4" ht="12.75" customHeight="1">
      <c r="A39" s="271" t="s">
        <v>261</v>
      </c>
      <c r="B39" s="263" t="s">
        <v>117</v>
      </c>
      <c r="C39" s="268"/>
      <c r="D39" s="272"/>
    </row>
    <row r="40" spans="1:4" ht="12.75" customHeight="1">
      <c r="A40" s="271" t="s">
        <v>262</v>
      </c>
      <c r="B40" s="263" t="s">
        <v>118</v>
      </c>
      <c r="C40" s="268"/>
      <c r="D40" s="272"/>
    </row>
    <row r="41" spans="1:4" ht="12.75" customHeight="1">
      <c r="A41" s="271" t="s">
        <v>263</v>
      </c>
      <c r="B41" s="263" t="s">
        <v>119</v>
      </c>
      <c r="C41" s="268"/>
      <c r="D41" s="272"/>
    </row>
    <row r="42" spans="1:4" ht="12.75" customHeight="1">
      <c r="A42" s="271" t="s">
        <v>264</v>
      </c>
      <c r="B42" s="263" t="s">
        <v>120</v>
      </c>
      <c r="C42" s="268"/>
      <c r="D42" s="272"/>
    </row>
    <row r="43" spans="1:4" ht="12.75" customHeight="1">
      <c r="A43" s="265" t="s">
        <v>284</v>
      </c>
      <c r="B43" s="263" t="s">
        <v>121</v>
      </c>
      <c r="C43" s="269"/>
      <c r="D43" s="276"/>
    </row>
    <row r="44" spans="1:4" ht="12.75" customHeight="1">
      <c r="A44" s="270" t="s">
        <v>265</v>
      </c>
      <c r="B44" s="263" t="s">
        <v>122</v>
      </c>
      <c r="C44" s="269"/>
      <c r="D44" s="276"/>
    </row>
    <row r="45" spans="1:4" ht="12.75" customHeight="1">
      <c r="A45" s="270" t="s">
        <v>268</v>
      </c>
      <c r="B45" s="263" t="s">
        <v>123</v>
      </c>
      <c r="C45" s="269"/>
      <c r="D45" s="276"/>
    </row>
    <row r="46" spans="1:4" ht="12.75" customHeight="1">
      <c r="A46" s="270" t="s">
        <v>266</v>
      </c>
      <c r="B46" s="263" t="s">
        <v>124</v>
      </c>
      <c r="C46" s="269"/>
      <c r="D46" s="276"/>
    </row>
    <row r="47" spans="1:4" ht="12.75" customHeight="1">
      <c r="A47" s="270" t="s">
        <v>267</v>
      </c>
      <c r="B47" s="263" t="s">
        <v>125</v>
      </c>
      <c r="C47" s="269"/>
      <c r="D47" s="276"/>
    </row>
    <row r="48" spans="1:4" ht="12.75" customHeight="1">
      <c r="A48" s="265" t="s">
        <v>236</v>
      </c>
      <c r="B48" s="263" t="s">
        <v>126</v>
      </c>
      <c r="C48" s="266"/>
      <c r="D48" s="266"/>
    </row>
    <row r="49" spans="1:4" ht="12.75" customHeight="1">
      <c r="A49" s="265" t="s">
        <v>285</v>
      </c>
      <c r="B49" s="263" t="s">
        <v>127</v>
      </c>
      <c r="C49" s="266">
        <v>15365</v>
      </c>
      <c r="D49" s="266">
        <v>3748</v>
      </c>
    </row>
    <row r="50" spans="1:4" ht="12.75" customHeight="1">
      <c r="A50" s="265" t="s">
        <v>269</v>
      </c>
      <c r="B50" s="263" t="s">
        <v>128</v>
      </c>
      <c r="C50" s="181"/>
      <c r="D50" s="266"/>
    </row>
    <row r="51" spans="1:4" ht="12.75" customHeight="1">
      <c r="A51" s="265" t="s">
        <v>237</v>
      </c>
      <c r="B51" s="263" t="s">
        <v>129</v>
      </c>
      <c r="C51" s="268"/>
      <c r="D51" s="277"/>
    </row>
    <row r="52" spans="1:4" ht="12.75" customHeight="1">
      <c r="A52" s="265" t="s">
        <v>286</v>
      </c>
      <c r="B52" s="263" t="s">
        <v>130</v>
      </c>
      <c r="C52" s="278"/>
      <c r="D52" s="277"/>
    </row>
    <row r="53" spans="1:4" ht="12.75" customHeight="1">
      <c r="A53" s="265" t="s">
        <v>238</v>
      </c>
      <c r="B53" s="263" t="s">
        <v>131</v>
      </c>
      <c r="C53" s="278"/>
      <c r="D53" s="277"/>
    </row>
    <row r="54" spans="1:4" ht="12.75" customHeight="1">
      <c r="A54" s="265" t="s">
        <v>239</v>
      </c>
      <c r="B54" s="263" t="s">
        <v>132</v>
      </c>
      <c r="C54" s="278"/>
      <c r="D54" s="277"/>
    </row>
    <row r="55" spans="1:4" ht="12.75" customHeight="1">
      <c r="A55" s="265" t="s">
        <v>186</v>
      </c>
      <c r="B55" s="263" t="s">
        <v>133</v>
      </c>
      <c r="C55" s="278">
        <v>37300</v>
      </c>
      <c r="D55" s="277">
        <v>37300</v>
      </c>
    </row>
    <row r="56" spans="1:4" ht="12.75" customHeight="1">
      <c r="A56" s="265" t="s">
        <v>188</v>
      </c>
      <c r="B56" s="263" t="s">
        <v>134</v>
      </c>
      <c r="C56" s="278"/>
      <c r="D56" s="277"/>
    </row>
    <row r="57" spans="1:4" ht="12.75" customHeight="1">
      <c r="A57" s="265" t="s">
        <v>287</v>
      </c>
      <c r="B57" s="263" t="s">
        <v>135</v>
      </c>
      <c r="C57" s="278">
        <v>37300</v>
      </c>
      <c r="D57" s="277">
        <v>37300</v>
      </c>
    </row>
    <row r="58" spans="1:4" ht="12.75" customHeight="1">
      <c r="A58" s="265" t="s">
        <v>240</v>
      </c>
      <c r="B58" s="263" t="s">
        <v>136</v>
      </c>
      <c r="C58" s="268">
        <v>1953</v>
      </c>
      <c r="D58" s="277">
        <v>1895</v>
      </c>
    </row>
    <row r="59" spans="1:4" ht="12.75" customHeight="1">
      <c r="A59" s="265" t="s">
        <v>241</v>
      </c>
      <c r="B59" s="263" t="s">
        <v>137</v>
      </c>
      <c r="C59" s="268"/>
      <c r="D59" s="277"/>
    </row>
    <row r="60" spans="1:4" ht="12.75" customHeight="1">
      <c r="A60" s="265" t="s">
        <v>242</v>
      </c>
      <c r="B60" s="263" t="s">
        <v>138</v>
      </c>
      <c r="C60" s="268"/>
      <c r="D60" s="277"/>
    </row>
    <row r="61" spans="1:4" ht="12.75" customHeight="1">
      <c r="A61" s="265" t="s">
        <v>288</v>
      </c>
      <c r="B61" s="263" t="s">
        <v>139</v>
      </c>
      <c r="C61" s="268">
        <v>1953</v>
      </c>
      <c r="D61" s="277"/>
    </row>
    <row r="62" spans="1:4" ht="12.75" customHeight="1">
      <c r="A62" s="265" t="s">
        <v>243</v>
      </c>
      <c r="B62" s="263" t="s">
        <v>140</v>
      </c>
      <c r="C62" s="268">
        <v>451</v>
      </c>
      <c r="D62" s="277">
        <v>451</v>
      </c>
    </row>
    <row r="63" spans="1:4" ht="23.25" customHeight="1">
      <c r="A63" s="265" t="s">
        <v>244</v>
      </c>
      <c r="B63" s="263" t="s">
        <v>141</v>
      </c>
      <c r="C63" s="268"/>
      <c r="D63" s="277"/>
    </row>
    <row r="64" spans="1:4" ht="12.75" customHeight="1">
      <c r="A64" s="265" t="s">
        <v>289</v>
      </c>
      <c r="B64" s="263" t="s">
        <v>142</v>
      </c>
      <c r="C64" s="269">
        <v>451</v>
      </c>
      <c r="D64" s="279">
        <v>451</v>
      </c>
    </row>
    <row r="65" spans="1:4" ht="12.75" customHeight="1">
      <c r="A65" s="280" t="s">
        <v>245</v>
      </c>
      <c r="B65" s="263" t="s">
        <v>143</v>
      </c>
      <c r="C65" s="269"/>
      <c r="D65" s="281"/>
    </row>
    <row r="66" spans="1:4" ht="12.75" customHeight="1" thickBot="1">
      <c r="A66" s="282" t="s">
        <v>290</v>
      </c>
      <c r="B66" s="283" t="s">
        <v>144</v>
      </c>
      <c r="C66" s="284">
        <v>55069</v>
      </c>
      <c r="D66" s="285">
        <v>43394</v>
      </c>
    </row>
  </sheetData>
  <sheetProtection/>
  <mergeCells count="8">
    <mergeCell ref="A1:D1"/>
    <mergeCell ref="A5:A7"/>
    <mergeCell ref="B5:B7"/>
    <mergeCell ref="C5:C6"/>
    <mergeCell ref="D5:D6"/>
    <mergeCell ref="C7:D7"/>
    <mergeCell ref="A2:D2"/>
    <mergeCell ref="B4:D4"/>
  </mergeCells>
  <printOptions/>
  <pageMargins left="0.7" right="0.7" top="0.75" bottom="0.75" header="0.3" footer="0.3"/>
  <pageSetup horizontalDpi="600" verticalDpi="600" orientation="portrait" paperSize="9" scale="80" r:id="rId1"/>
  <headerFooter>
    <oddHeader>&amp;R&amp;"Book Antiqua,Normál"15.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tabSelected="1" view="pageLayout" workbookViewId="0" topLeftCell="A1">
      <selection activeCell="A2" sqref="A2:C2"/>
    </sheetView>
  </sheetViews>
  <sheetFormatPr defaultColWidth="9.00390625" defaultRowHeight="12.75"/>
  <cols>
    <col min="1" max="1" width="59.50390625" style="0" customWidth="1"/>
    <col min="2" max="2" width="9.875" style="0" customWidth="1"/>
    <col min="3" max="3" width="24.875" style="0" customWidth="1"/>
  </cols>
  <sheetData>
    <row r="1" spans="1:3" ht="38.25" customHeight="1">
      <c r="A1" s="753" t="s">
        <v>51</v>
      </c>
      <c r="B1" s="753"/>
      <c r="C1" s="753"/>
    </row>
    <row r="2" spans="1:3" ht="34.5" customHeight="1">
      <c r="A2" s="754" t="s">
        <v>381</v>
      </c>
      <c r="B2" s="754"/>
      <c r="C2" s="754"/>
    </row>
    <row r="3" spans="1:3" ht="13.5">
      <c r="A3" s="181"/>
      <c r="B3" s="181"/>
      <c r="C3" s="181"/>
    </row>
    <row r="4" spans="1:3" ht="15" thickBot="1">
      <c r="A4" s="31"/>
      <c r="B4" s="755" t="s">
        <v>100</v>
      </c>
      <c r="C4" s="755"/>
    </row>
    <row r="5" spans="1:3" ht="12.75" customHeight="1">
      <c r="A5" s="756" t="s">
        <v>227</v>
      </c>
      <c r="B5" s="758" t="s">
        <v>102</v>
      </c>
      <c r="C5" s="760" t="s">
        <v>52</v>
      </c>
    </row>
    <row r="6" spans="1:3" ht="33" customHeight="1">
      <c r="A6" s="757"/>
      <c r="B6" s="759"/>
      <c r="C6" s="761"/>
    </row>
    <row r="7" spans="1:3" ht="14.25" thickBot="1">
      <c r="A7" s="32" t="s">
        <v>145</v>
      </c>
      <c r="B7" s="33" t="s">
        <v>146</v>
      </c>
      <c r="C7" s="34" t="s">
        <v>147</v>
      </c>
    </row>
    <row r="8" spans="1:3" ht="13.5">
      <c r="A8" s="35" t="s">
        <v>148</v>
      </c>
      <c r="B8" s="36" t="s">
        <v>105</v>
      </c>
      <c r="C8" s="37">
        <v>302636</v>
      </c>
    </row>
    <row r="9" spans="1:3" ht="13.5">
      <c r="A9" s="35" t="s">
        <v>149</v>
      </c>
      <c r="B9" s="38" t="s">
        <v>106</v>
      </c>
      <c r="C9" s="37"/>
    </row>
    <row r="10" spans="1:3" ht="13.5">
      <c r="A10" s="35" t="s">
        <v>150</v>
      </c>
      <c r="B10" s="38" t="s">
        <v>107</v>
      </c>
      <c r="C10" s="37">
        <v>17152</v>
      </c>
    </row>
    <row r="11" spans="1:3" ht="13.5">
      <c r="A11" s="35" t="s">
        <v>151</v>
      </c>
      <c r="B11" s="38" t="s">
        <v>108</v>
      </c>
      <c r="C11" s="37">
        <v>-192582</v>
      </c>
    </row>
    <row r="12" spans="1:3" ht="15.75" customHeight="1">
      <c r="A12" s="35" t="s">
        <v>152</v>
      </c>
      <c r="B12" s="38" t="s">
        <v>109</v>
      </c>
      <c r="C12" s="39"/>
    </row>
    <row r="13" spans="1:3" ht="13.5">
      <c r="A13" s="35" t="s">
        <v>153</v>
      </c>
      <c r="B13" s="38" t="s">
        <v>110</v>
      </c>
      <c r="C13" s="39">
        <v>-96288</v>
      </c>
    </row>
    <row r="14" spans="1:3" ht="13.5">
      <c r="A14" s="35" t="s">
        <v>154</v>
      </c>
      <c r="B14" s="38" t="s">
        <v>111</v>
      </c>
      <c r="C14" s="40">
        <f>+C8+C9+C10+C11+C12+C13</f>
        <v>30918</v>
      </c>
    </row>
    <row r="15" spans="1:3" ht="15.75" customHeight="1">
      <c r="A15" s="35" t="s">
        <v>155</v>
      </c>
      <c r="B15" s="38" t="s">
        <v>112</v>
      </c>
      <c r="C15" s="41">
        <v>8</v>
      </c>
    </row>
    <row r="16" spans="1:3" ht="13.5">
      <c r="A16" s="35" t="s">
        <v>156</v>
      </c>
      <c r="B16" s="38" t="s">
        <v>113</v>
      </c>
      <c r="C16" s="39"/>
    </row>
    <row r="17" spans="1:3" ht="13.5">
      <c r="A17" s="35" t="s">
        <v>157</v>
      </c>
      <c r="B17" s="38" t="s">
        <v>60</v>
      </c>
      <c r="C17" s="39">
        <v>4</v>
      </c>
    </row>
    <row r="18" spans="1:3" ht="13.5">
      <c r="A18" s="35" t="s">
        <v>158</v>
      </c>
      <c r="B18" s="38" t="s">
        <v>61</v>
      </c>
      <c r="C18" s="40">
        <f>SUM(C15:C17)</f>
        <v>12</v>
      </c>
    </row>
    <row r="19" spans="1:3" ht="13.5">
      <c r="A19" s="35" t="s">
        <v>159</v>
      </c>
      <c r="B19" s="38" t="s">
        <v>62</v>
      </c>
      <c r="C19" s="39"/>
    </row>
    <row r="20" spans="1:3" ht="13.5">
      <c r="A20" s="35" t="s">
        <v>160</v>
      </c>
      <c r="B20" s="38" t="s">
        <v>63</v>
      </c>
      <c r="C20" s="39">
        <v>12464</v>
      </c>
    </row>
    <row r="21" spans="1:3" ht="14.25" thickBot="1">
      <c r="A21" s="42" t="s">
        <v>161</v>
      </c>
      <c r="B21" s="43" t="s">
        <v>64</v>
      </c>
      <c r="C21" s="44">
        <f>+C14+C18+C19+C20</f>
        <v>43394</v>
      </c>
    </row>
    <row r="22" spans="1:5" ht="15.75">
      <c r="A22" s="18"/>
      <c r="B22" s="19"/>
      <c r="C22" s="20"/>
      <c r="D22" s="20"/>
      <c r="E22" s="20"/>
    </row>
    <row r="23" spans="1:5" ht="15.75">
      <c r="A23" s="18"/>
      <c r="B23" s="19"/>
      <c r="C23" s="20"/>
      <c r="D23" s="20"/>
      <c r="E23" s="20"/>
    </row>
    <row r="24" spans="1:5" ht="15.75">
      <c r="A24" s="19"/>
      <c r="B24" s="19"/>
      <c r="C24" s="20"/>
      <c r="D24" s="20"/>
      <c r="E24" s="20"/>
    </row>
    <row r="25" spans="1:5" ht="15.75">
      <c r="A25" s="752"/>
      <c r="B25" s="752"/>
      <c r="C25" s="752"/>
      <c r="D25" s="21"/>
      <c r="E25" s="21"/>
    </row>
    <row r="26" spans="1:5" ht="15.75">
      <c r="A26" s="752"/>
      <c r="B26" s="752"/>
      <c r="C26" s="752"/>
      <c r="D26" s="21"/>
      <c r="E26" s="21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Antiqua,Normál"16.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1"/>
  <sheetViews>
    <sheetView workbookViewId="0" topLeftCell="A1">
      <selection activeCell="A27" sqref="A27"/>
    </sheetView>
  </sheetViews>
  <sheetFormatPr defaultColWidth="12.00390625" defaultRowHeight="12.75"/>
  <cols>
    <col min="1" max="1" width="58.875" style="565" customWidth="1"/>
    <col min="2" max="2" width="6.875" style="565" customWidth="1"/>
    <col min="3" max="3" width="17.125" style="565" customWidth="1"/>
    <col min="4" max="4" width="19.125" style="565" customWidth="1"/>
    <col min="5" max="16384" width="12.00390625" style="565" customWidth="1"/>
  </cols>
  <sheetData>
    <row r="1" spans="1:4" ht="15.75">
      <c r="A1" s="762" t="s">
        <v>457</v>
      </c>
      <c r="B1" s="763"/>
      <c r="C1" s="763"/>
      <c r="D1" s="763"/>
    </row>
    <row r="2" ht="16.5" thickBot="1"/>
    <row r="3" spans="1:4" ht="43.5" customHeight="1" thickBot="1">
      <c r="A3" s="566" t="s">
        <v>79</v>
      </c>
      <c r="B3" s="567" t="s">
        <v>102</v>
      </c>
      <c r="C3" s="568" t="s">
        <v>458</v>
      </c>
      <c r="D3" s="569" t="s">
        <v>459</v>
      </c>
    </row>
    <row r="4" spans="1:4" ht="16.5" thickBot="1">
      <c r="A4" s="570" t="s">
        <v>145</v>
      </c>
      <c r="B4" s="571" t="s">
        <v>146</v>
      </c>
      <c r="C4" s="571" t="s">
        <v>147</v>
      </c>
      <c r="D4" s="572" t="s">
        <v>291</v>
      </c>
    </row>
    <row r="5" spans="1:4" ht="15.75" customHeight="1">
      <c r="A5" s="573" t="s">
        <v>460</v>
      </c>
      <c r="B5" s="574" t="s">
        <v>54</v>
      </c>
      <c r="C5" s="575">
        <v>80</v>
      </c>
      <c r="D5" s="576">
        <v>11152</v>
      </c>
    </row>
    <row r="6" spans="1:4" ht="15.75" customHeight="1">
      <c r="A6" s="573" t="s">
        <v>461</v>
      </c>
      <c r="B6" s="577" t="s">
        <v>55</v>
      </c>
      <c r="C6" s="575"/>
      <c r="D6" s="576"/>
    </row>
    <row r="7" spans="1:4" ht="15.75" customHeight="1">
      <c r="A7" s="573" t="s">
        <v>462</v>
      </c>
      <c r="B7" s="577" t="s">
        <v>56</v>
      </c>
      <c r="C7" s="575">
        <v>76</v>
      </c>
      <c r="D7" s="576">
        <v>2544</v>
      </c>
    </row>
    <row r="8" spans="1:4" ht="15.75" customHeight="1" thickBot="1">
      <c r="A8" s="578" t="s">
        <v>463</v>
      </c>
      <c r="B8" s="579" t="s">
        <v>57</v>
      </c>
      <c r="C8" s="580"/>
      <c r="D8" s="581"/>
    </row>
    <row r="9" spans="1:4" ht="15.75" customHeight="1" thickBot="1">
      <c r="A9" s="582" t="s">
        <v>464</v>
      </c>
      <c r="B9" s="583" t="s">
        <v>58</v>
      </c>
      <c r="C9" s="584">
        <f>SUM(C5:C8)</f>
        <v>156</v>
      </c>
      <c r="D9" s="585">
        <f>SUM(D5:D8)</f>
        <v>13696</v>
      </c>
    </row>
    <row r="10" spans="1:4" ht="15.75" customHeight="1">
      <c r="A10" s="586" t="s">
        <v>465</v>
      </c>
      <c r="B10" s="574" t="s">
        <v>59</v>
      </c>
      <c r="C10" s="587"/>
      <c r="D10" s="588"/>
    </row>
    <row r="11" spans="1:4" ht="15.75" customHeight="1">
      <c r="A11" s="573" t="s">
        <v>466</v>
      </c>
      <c r="B11" s="577" t="s">
        <v>376</v>
      </c>
      <c r="C11" s="589"/>
      <c r="D11" s="576"/>
    </row>
    <row r="12" spans="1:4" ht="15.75" customHeight="1">
      <c r="A12" s="573" t="s">
        <v>467</v>
      </c>
      <c r="B12" s="577" t="s">
        <v>377</v>
      </c>
      <c r="C12" s="589"/>
      <c r="D12" s="576"/>
    </row>
    <row r="13" spans="1:4" ht="15.75" customHeight="1" thickBot="1">
      <c r="A13" s="578" t="s">
        <v>468</v>
      </c>
      <c r="B13" s="579" t="s">
        <v>378</v>
      </c>
      <c r="C13" s="590"/>
      <c r="D13" s="581"/>
    </row>
    <row r="14" spans="1:4" ht="15.75" customHeight="1" thickBot="1">
      <c r="A14" s="582" t="s">
        <v>469</v>
      </c>
      <c r="B14" s="583" t="s">
        <v>60</v>
      </c>
      <c r="C14" s="584">
        <f>SUM(C10:C13)</f>
        <v>0</v>
      </c>
      <c r="D14" s="591">
        <f>SUM(D10:D13)</f>
        <v>0</v>
      </c>
    </row>
    <row r="15" spans="1:4" ht="15.75" customHeight="1">
      <c r="A15" s="586" t="s">
        <v>470</v>
      </c>
      <c r="B15" s="574" t="s">
        <v>61</v>
      </c>
      <c r="C15" s="592"/>
      <c r="D15" s="593"/>
    </row>
    <row r="16" spans="1:4" ht="15.75" customHeight="1">
      <c r="A16" s="573" t="s">
        <v>471</v>
      </c>
      <c r="B16" s="577" t="s">
        <v>62</v>
      </c>
      <c r="C16" s="594"/>
      <c r="D16" s="595"/>
    </row>
    <row r="17" spans="1:4" ht="15.75" customHeight="1" thickBot="1">
      <c r="A17" s="573" t="s">
        <v>472</v>
      </c>
      <c r="B17" s="596" t="s">
        <v>63</v>
      </c>
      <c r="C17" s="597"/>
      <c r="D17" s="598"/>
    </row>
    <row r="18" spans="1:4" ht="15.75" customHeight="1" thickBot="1">
      <c r="A18" s="582" t="s">
        <v>473</v>
      </c>
      <c r="B18" s="599" t="s">
        <v>64</v>
      </c>
      <c r="C18" s="600"/>
      <c r="D18" s="601"/>
    </row>
    <row r="19" spans="1:4" ht="15.75" customHeight="1">
      <c r="A19" s="586" t="s">
        <v>474</v>
      </c>
      <c r="B19" s="574" t="s">
        <v>65</v>
      </c>
      <c r="C19" s="592"/>
      <c r="D19" s="593"/>
    </row>
    <row r="20" spans="1:4" ht="15.75" customHeight="1">
      <c r="A20" s="573" t="s">
        <v>475</v>
      </c>
      <c r="B20" s="577" t="s">
        <v>66</v>
      </c>
      <c r="C20" s="594"/>
      <c r="D20" s="595"/>
    </row>
    <row r="21" spans="1:4" ht="15.75" customHeight="1">
      <c r="A21" s="573" t="s">
        <v>476</v>
      </c>
      <c r="B21" s="577" t="s">
        <v>67</v>
      </c>
      <c r="C21" s="594"/>
      <c r="D21" s="595"/>
    </row>
    <row r="22" spans="1:4" ht="15.75" customHeight="1" thickBot="1">
      <c r="A22" s="602" t="s">
        <v>477</v>
      </c>
      <c r="B22" s="596" t="s">
        <v>68</v>
      </c>
      <c r="C22" s="597"/>
      <c r="D22" s="598"/>
    </row>
    <row r="23" spans="1:4" ht="15.75" customHeight="1" thickBot="1">
      <c r="A23" s="603" t="s">
        <v>478</v>
      </c>
      <c r="B23" s="599" t="s">
        <v>479</v>
      </c>
      <c r="C23" s="600"/>
      <c r="D23" s="601"/>
    </row>
    <row r="24" spans="1:4" ht="15.75" customHeight="1">
      <c r="A24" s="586"/>
      <c r="B24" s="574" t="s">
        <v>480</v>
      </c>
      <c r="C24" s="592"/>
      <c r="D24" s="593"/>
    </row>
    <row r="25" spans="1:4" ht="15.75" customHeight="1">
      <c r="A25" s="573"/>
      <c r="B25" s="577" t="s">
        <v>481</v>
      </c>
      <c r="C25" s="594"/>
      <c r="D25" s="595"/>
    </row>
    <row r="26" spans="1:4" ht="15.75" customHeight="1">
      <c r="A26" s="573"/>
      <c r="B26" s="577" t="s">
        <v>482</v>
      </c>
      <c r="C26" s="594"/>
      <c r="D26" s="595"/>
    </row>
    <row r="27" spans="1:4" ht="15.75" customHeight="1">
      <c r="A27" s="573"/>
      <c r="B27" s="577" t="s">
        <v>69</v>
      </c>
      <c r="C27" s="594"/>
      <c r="D27" s="595"/>
    </row>
    <row r="28" spans="1:4" ht="15.75" customHeight="1">
      <c r="A28" s="573"/>
      <c r="B28" s="577" t="s">
        <v>70</v>
      </c>
      <c r="C28" s="594"/>
      <c r="D28" s="595"/>
    </row>
    <row r="29" spans="1:4" ht="15.75" customHeight="1">
      <c r="A29" s="573"/>
      <c r="B29" s="577" t="s">
        <v>71</v>
      </c>
      <c r="C29" s="594"/>
      <c r="D29" s="595"/>
    </row>
    <row r="30" spans="1:4" ht="15.75" customHeight="1">
      <c r="A30" s="573"/>
      <c r="B30" s="577" t="s">
        <v>72</v>
      </c>
      <c r="C30" s="594"/>
      <c r="D30" s="595"/>
    </row>
    <row r="31" spans="1:4" ht="15.75" customHeight="1">
      <c r="A31" s="573"/>
      <c r="B31" s="577" t="s">
        <v>73</v>
      </c>
      <c r="C31" s="594"/>
      <c r="D31" s="595"/>
    </row>
    <row r="32" spans="1:4" ht="15.75" customHeight="1">
      <c r="A32" s="573"/>
      <c r="B32" s="577" t="s">
        <v>74</v>
      </c>
      <c r="C32" s="594"/>
      <c r="D32" s="595"/>
    </row>
    <row r="33" spans="1:4" ht="15.75" customHeight="1">
      <c r="A33" s="573"/>
      <c r="B33" s="577" t="s">
        <v>75</v>
      </c>
      <c r="C33" s="594"/>
      <c r="D33" s="595"/>
    </row>
    <row r="34" spans="1:4" ht="15.75" customHeight="1">
      <c r="A34" s="573"/>
      <c r="B34" s="577" t="s">
        <v>81</v>
      </c>
      <c r="C34" s="594"/>
      <c r="D34" s="595"/>
    </row>
    <row r="35" spans="1:4" ht="15.75" customHeight="1">
      <c r="A35" s="573"/>
      <c r="B35" s="577" t="s">
        <v>82</v>
      </c>
      <c r="C35" s="594"/>
      <c r="D35" s="595"/>
    </row>
    <row r="36" spans="1:4" ht="15.75" customHeight="1">
      <c r="A36" s="573"/>
      <c r="B36" s="577" t="s">
        <v>114</v>
      </c>
      <c r="C36" s="594"/>
      <c r="D36" s="595"/>
    </row>
    <row r="37" spans="1:4" ht="15.75" customHeight="1" thickBot="1">
      <c r="A37" s="578"/>
      <c r="B37" s="579" t="s">
        <v>115</v>
      </c>
      <c r="C37" s="604"/>
      <c r="D37" s="605"/>
    </row>
    <row r="38" spans="1:6" ht="15.75" customHeight="1" thickBot="1">
      <c r="A38" s="764" t="s">
        <v>483</v>
      </c>
      <c r="B38" s="765"/>
      <c r="C38" s="606"/>
      <c r="D38" s="591">
        <f>D9+D14</f>
        <v>13696</v>
      </c>
      <c r="F38" s="607"/>
    </row>
    <row r="39" ht="15.75">
      <c r="A39" s="608"/>
    </row>
    <row r="40" spans="1:4" ht="15.75">
      <c r="A40" s="609"/>
      <c r="C40" s="766"/>
      <c r="D40" s="766"/>
    </row>
    <row r="41" spans="3:4" ht="15.75">
      <c r="C41" s="766"/>
      <c r="D41" s="766"/>
    </row>
  </sheetData>
  <sheetProtection/>
  <mergeCells count="4">
    <mergeCell ref="A1:D1"/>
    <mergeCell ref="A38:B38"/>
    <mergeCell ref="C40:D40"/>
    <mergeCell ref="C41:D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  <headerFooter>
    <oddHeader>&amp;R&amp;"Book Antiqua,Félkövér"17.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Layout" zoomScaleSheetLayoutView="100" workbookViewId="0" topLeftCell="A2">
      <selection activeCell="D28" sqref="D28"/>
    </sheetView>
  </sheetViews>
  <sheetFormatPr defaultColWidth="9.00390625" defaultRowHeight="12.75"/>
  <cols>
    <col min="1" max="1" width="42.50390625" style="6" customWidth="1"/>
    <col min="2" max="2" width="19.00390625" style="7" customWidth="1"/>
    <col min="3" max="3" width="21.00390625" style="6" customWidth="1"/>
    <col min="4" max="4" width="14.375" style="6" customWidth="1"/>
    <col min="5" max="5" width="42.875" style="6" customWidth="1"/>
    <col min="6" max="6" width="19.00390625" style="6" customWidth="1"/>
    <col min="7" max="7" width="16.625" style="6" customWidth="1"/>
    <col min="8" max="8" width="14.875" style="6" customWidth="1"/>
    <col min="9" max="9" width="8.875" style="6" customWidth="1"/>
    <col min="10" max="16384" width="9.375" style="6" customWidth="1"/>
  </cols>
  <sheetData>
    <row r="1" spans="1:9" ht="14.25" thickBot="1">
      <c r="A1"/>
      <c r="B1"/>
      <c r="C1"/>
      <c r="D1"/>
      <c r="E1"/>
      <c r="F1"/>
      <c r="G1" s="615" t="s">
        <v>300</v>
      </c>
      <c r="H1" s="615"/>
      <c r="I1" s="225"/>
    </row>
    <row r="2" spans="1:9" ht="30.75" thickBot="1">
      <c r="A2" s="182" t="s">
        <v>76</v>
      </c>
      <c r="B2" s="183" t="s">
        <v>25</v>
      </c>
      <c r="C2" s="183" t="s">
        <v>86</v>
      </c>
      <c r="D2" s="183" t="s">
        <v>99</v>
      </c>
      <c r="E2" s="183" t="s">
        <v>77</v>
      </c>
      <c r="F2" s="183" t="s">
        <v>25</v>
      </c>
      <c r="G2" s="184" t="s">
        <v>86</v>
      </c>
      <c r="H2" s="183" t="s">
        <v>99</v>
      </c>
      <c r="I2" s="225"/>
    </row>
    <row r="3" spans="1:9" s="9" customFormat="1" ht="35.25" customHeight="1">
      <c r="A3" s="185" t="s">
        <v>301</v>
      </c>
      <c r="B3" s="186"/>
      <c r="C3" s="186"/>
      <c r="D3" s="186"/>
      <c r="E3" s="187" t="s">
        <v>302</v>
      </c>
      <c r="F3" s="188"/>
      <c r="G3" s="203"/>
      <c r="H3" s="226"/>
      <c r="I3" s="225"/>
    </row>
    <row r="4" spans="1:9" ht="12.75" customHeight="1">
      <c r="A4" s="189" t="s">
        <v>303</v>
      </c>
      <c r="B4" s="190"/>
      <c r="C4" s="190"/>
      <c r="D4" s="190"/>
      <c r="E4" s="190" t="s">
        <v>304</v>
      </c>
      <c r="F4" s="210">
        <v>122380</v>
      </c>
      <c r="G4" s="217">
        <v>159062</v>
      </c>
      <c r="H4" s="227">
        <v>136062</v>
      </c>
      <c r="I4" s="225"/>
    </row>
    <row r="5" spans="1:9" ht="12.75" customHeight="1">
      <c r="A5" s="191" t="s">
        <v>305</v>
      </c>
      <c r="B5" s="204"/>
      <c r="C5" s="204"/>
      <c r="D5" s="204"/>
      <c r="E5" s="192" t="s">
        <v>306</v>
      </c>
      <c r="F5" s="210">
        <v>17227</v>
      </c>
      <c r="G5" s="217">
        <v>21980</v>
      </c>
      <c r="H5" s="227">
        <v>19007</v>
      </c>
      <c r="I5" s="225"/>
    </row>
    <row r="6" spans="1:9" ht="12.75" customHeight="1">
      <c r="A6" s="191" t="s">
        <v>307</v>
      </c>
      <c r="B6" s="204">
        <v>14385</v>
      </c>
      <c r="C6" s="204">
        <v>17646</v>
      </c>
      <c r="D6" s="204">
        <v>17633</v>
      </c>
      <c r="E6" s="192" t="s">
        <v>308</v>
      </c>
      <c r="F6" s="210">
        <v>26592</v>
      </c>
      <c r="G6" s="217">
        <v>31516</v>
      </c>
      <c r="H6" s="227">
        <v>18658</v>
      </c>
      <c r="I6" s="225"/>
    </row>
    <row r="7" spans="1:9" ht="12.75" customHeight="1">
      <c r="A7" s="191" t="s">
        <v>309</v>
      </c>
      <c r="B7" s="204">
        <v>135522</v>
      </c>
      <c r="C7" s="204">
        <v>177869</v>
      </c>
      <c r="D7" s="204">
        <v>176485</v>
      </c>
      <c r="E7" s="192" t="s">
        <v>309</v>
      </c>
      <c r="F7" s="210">
        <v>7060</v>
      </c>
      <c r="G7" s="217">
        <v>7060</v>
      </c>
      <c r="H7" s="227">
        <v>7060</v>
      </c>
      <c r="I7" s="225"/>
    </row>
    <row r="8" spans="1:9" ht="12.75" customHeight="1">
      <c r="A8" s="191" t="s">
        <v>310</v>
      </c>
      <c r="B8" s="204"/>
      <c r="C8" s="204"/>
      <c r="D8" s="204"/>
      <c r="E8" s="192" t="s">
        <v>311</v>
      </c>
      <c r="F8" s="211"/>
      <c r="G8" s="218"/>
      <c r="H8" s="227"/>
      <c r="I8" s="225"/>
    </row>
    <row r="9" spans="1:9" ht="12.75" customHeight="1">
      <c r="A9" s="191" t="s">
        <v>312</v>
      </c>
      <c r="B9" s="204"/>
      <c r="C9" s="204"/>
      <c r="D9" s="204"/>
      <c r="E9" s="192" t="s">
        <v>313</v>
      </c>
      <c r="F9" s="210"/>
      <c r="G9" s="217"/>
      <c r="H9" s="227"/>
      <c r="I9" s="225"/>
    </row>
    <row r="10" spans="1:9" ht="12.75" customHeight="1">
      <c r="A10" s="191" t="s">
        <v>314</v>
      </c>
      <c r="B10" s="204">
        <v>24150</v>
      </c>
      <c r="C10" s="204">
        <v>24901</v>
      </c>
      <c r="D10" s="204">
        <v>24901</v>
      </c>
      <c r="E10" s="192" t="s">
        <v>315</v>
      </c>
      <c r="F10" s="210"/>
      <c r="G10" s="217"/>
      <c r="H10" s="227"/>
      <c r="I10" s="225"/>
    </row>
    <row r="11" spans="1:9" ht="12.75" customHeight="1">
      <c r="A11" s="191" t="s">
        <v>316</v>
      </c>
      <c r="B11" s="204"/>
      <c r="C11" s="204"/>
      <c r="D11" s="204"/>
      <c r="E11" s="192" t="s">
        <v>317</v>
      </c>
      <c r="F11" s="210"/>
      <c r="G11" s="217"/>
      <c r="H11" s="227"/>
      <c r="I11" s="225"/>
    </row>
    <row r="12" spans="1:9" ht="12.75" customHeight="1">
      <c r="A12" s="193" t="s">
        <v>318</v>
      </c>
      <c r="B12" s="205">
        <f>SUM(B4:B11)</f>
        <v>174057</v>
      </c>
      <c r="C12" s="205">
        <f>SUM(C5:C11)</f>
        <v>220416</v>
      </c>
      <c r="D12" s="205">
        <f>SUM(D5:D10)</f>
        <v>219019</v>
      </c>
      <c r="E12" s="202" t="s">
        <v>319</v>
      </c>
      <c r="F12" s="210"/>
      <c r="G12" s="217"/>
      <c r="H12" s="227"/>
      <c r="I12" s="225"/>
    </row>
    <row r="13" spans="1:9" ht="12.75" customHeight="1">
      <c r="A13" s="193"/>
      <c r="B13" s="205"/>
      <c r="C13" s="205"/>
      <c r="D13" s="205"/>
      <c r="E13" s="192"/>
      <c r="F13" s="210"/>
      <c r="G13" s="217"/>
      <c r="H13" s="227"/>
      <c r="I13" s="225"/>
    </row>
    <row r="14" spans="1:9" ht="12.75" customHeight="1">
      <c r="A14" s="194"/>
      <c r="B14" s="206"/>
      <c r="C14" s="206"/>
      <c r="D14" s="206"/>
      <c r="E14" s="195" t="s">
        <v>320</v>
      </c>
      <c r="F14" s="212">
        <f>SUM(F4:F13)</f>
        <v>173259</v>
      </c>
      <c r="G14" s="219">
        <f>SUM(G4:G13)</f>
        <v>219618</v>
      </c>
      <c r="H14" s="228">
        <f>SUM(H4:H12)</f>
        <v>180787</v>
      </c>
      <c r="I14" s="225"/>
    </row>
    <row r="15" spans="1:9" ht="12.75" customHeight="1">
      <c r="A15" s="196" t="s">
        <v>321</v>
      </c>
      <c r="B15" s="204"/>
      <c r="C15" s="204"/>
      <c r="D15" s="204"/>
      <c r="E15" s="195"/>
      <c r="F15" s="213"/>
      <c r="G15" s="217"/>
      <c r="H15" s="227"/>
      <c r="I15" s="225"/>
    </row>
    <row r="16" spans="1:9" ht="15">
      <c r="A16" s="197" t="s">
        <v>322</v>
      </c>
      <c r="B16" s="204"/>
      <c r="C16" s="204"/>
      <c r="D16" s="204"/>
      <c r="E16" s="198" t="s">
        <v>323</v>
      </c>
      <c r="F16" s="214"/>
      <c r="G16" s="217"/>
      <c r="H16" s="227"/>
      <c r="I16" s="225"/>
    </row>
    <row r="17" spans="1:9" ht="12.75" customHeight="1">
      <c r="A17" s="191" t="s">
        <v>324</v>
      </c>
      <c r="B17" s="204"/>
      <c r="C17" s="204"/>
      <c r="D17" s="204"/>
      <c r="E17" s="192" t="s">
        <v>325</v>
      </c>
      <c r="F17" s="210">
        <v>798</v>
      </c>
      <c r="G17" s="217">
        <v>798</v>
      </c>
      <c r="H17" s="227">
        <v>395</v>
      </c>
      <c r="I17" s="225"/>
    </row>
    <row r="18" spans="1:9" ht="12.75" customHeight="1">
      <c r="A18" s="191" t="s">
        <v>326</v>
      </c>
      <c r="B18" s="204"/>
      <c r="C18" s="204"/>
      <c r="D18" s="204"/>
      <c r="E18" s="192" t="s">
        <v>327</v>
      </c>
      <c r="F18" s="210"/>
      <c r="G18" s="217"/>
      <c r="H18" s="227"/>
      <c r="I18" s="225"/>
    </row>
    <row r="19" spans="1:9" ht="12.75" customHeight="1">
      <c r="A19" s="191" t="s">
        <v>328</v>
      </c>
      <c r="B19" s="204"/>
      <c r="C19" s="204"/>
      <c r="D19" s="204"/>
      <c r="E19" s="192" t="s">
        <v>329</v>
      </c>
      <c r="F19" s="210"/>
      <c r="G19" s="217"/>
      <c r="H19" s="227"/>
      <c r="I19" s="225"/>
    </row>
    <row r="20" spans="1:9" ht="12.75" customHeight="1">
      <c r="A20" s="191" t="s">
        <v>330</v>
      </c>
      <c r="B20" s="204"/>
      <c r="C20" s="204"/>
      <c r="D20" s="204"/>
      <c r="E20" s="192" t="s">
        <v>331</v>
      </c>
      <c r="F20" s="210"/>
      <c r="G20" s="217"/>
      <c r="H20" s="227"/>
      <c r="I20" s="225"/>
    </row>
    <row r="21" spans="1:9" ht="12.75" customHeight="1">
      <c r="A21" s="191" t="s">
        <v>332</v>
      </c>
      <c r="B21" s="204"/>
      <c r="C21" s="204"/>
      <c r="D21" s="204"/>
      <c r="E21" s="192" t="s">
        <v>333</v>
      </c>
      <c r="F21" s="210"/>
      <c r="G21" s="217"/>
      <c r="H21" s="227"/>
      <c r="I21" s="225"/>
    </row>
    <row r="22" spans="1:9" ht="12.75" customHeight="1">
      <c r="A22" s="191"/>
      <c r="B22" s="204"/>
      <c r="C22" s="204"/>
      <c r="D22" s="204"/>
      <c r="E22" s="192"/>
      <c r="F22" s="210"/>
      <c r="G22" s="217"/>
      <c r="H22" s="227"/>
      <c r="I22" s="225"/>
    </row>
    <row r="23" spans="1:9" ht="12.75" customHeight="1" thickBot="1">
      <c r="A23" s="193" t="s">
        <v>335</v>
      </c>
      <c r="B23" s="207"/>
      <c r="C23" s="207"/>
      <c r="D23" s="207"/>
      <c r="E23" s="200" t="s">
        <v>334</v>
      </c>
      <c r="F23" s="215">
        <f>SUM(F16:F20)</f>
        <v>798</v>
      </c>
      <c r="G23" s="215">
        <f>SUM(G16:G20)</f>
        <v>798</v>
      </c>
      <c r="H23" s="215">
        <f>SUM(H16:H20)</f>
        <v>395</v>
      </c>
      <c r="I23" s="225"/>
    </row>
    <row r="24" spans="1:9" ht="12.75" customHeight="1" thickBot="1">
      <c r="A24" s="199"/>
      <c r="B24" s="208"/>
      <c r="C24" s="208"/>
      <c r="D24" s="208"/>
      <c r="E24" s="200"/>
      <c r="F24" s="215"/>
      <c r="G24" s="215"/>
      <c r="H24" s="215"/>
      <c r="I24" s="225"/>
    </row>
    <row r="25" spans="1:9" ht="21.75" customHeight="1" thickBot="1">
      <c r="A25" s="182" t="s">
        <v>336</v>
      </c>
      <c r="B25" s="209">
        <f>SUM(B12+B23)</f>
        <v>174057</v>
      </c>
      <c r="C25" s="209">
        <f>SUM(C12,C23)</f>
        <v>220416</v>
      </c>
      <c r="D25" s="209">
        <f>SUM(D12,D23)</f>
        <v>219019</v>
      </c>
      <c r="E25" s="201" t="s">
        <v>336</v>
      </c>
      <c r="F25" s="216">
        <f>SUM(F14+F23)</f>
        <v>174057</v>
      </c>
      <c r="G25" s="216">
        <f>SUM(G14+G23)</f>
        <v>220416</v>
      </c>
      <c r="H25" s="216">
        <f>SUM(H14+H23)</f>
        <v>181182</v>
      </c>
      <c r="I25" s="225"/>
    </row>
    <row r="26" ht="27.75" customHeight="1">
      <c r="I26" s="225"/>
    </row>
    <row r="27" ht="18" customHeight="1">
      <c r="I27" s="225"/>
    </row>
    <row r="28" ht="12.75">
      <c r="I28" s="225"/>
    </row>
    <row r="29" ht="12.75">
      <c r="I29" s="225"/>
    </row>
    <row r="30" ht="12.75">
      <c r="I30" s="225"/>
    </row>
  </sheetData>
  <sheetProtection/>
  <mergeCells count="1">
    <mergeCell ref="G1:H1"/>
  </mergeCells>
  <printOptions/>
  <pageMargins left="0.31496062992125984" right="0.4724409448818898" top="1.2833333333333334" bottom="0.5118110236220472" header="0.6692913385826772" footer="0.2755905511811024"/>
  <pageSetup horizontalDpi="600" verticalDpi="600" orientation="landscape" paperSize="9" scale="80" r:id="rId1"/>
  <headerFooter alignWithMargins="0">
    <oddHeader>&amp;C&amp;"Book Antiqua,Félkövér"&amp;11
Keszthely és Környéke Kistérségi Többcélú Társulás költségvetési mérlege közgazdasági tagolásban&amp;R&amp;"Book Antiqua,Félkövér dőlt" &amp;"Book Antiqua,Normál" 2. sz. melléklet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view="pageLayout" zoomScaleSheetLayoutView="100" workbookViewId="0" topLeftCell="A1">
      <selection activeCell="I31" sqref="I31"/>
    </sheetView>
  </sheetViews>
  <sheetFormatPr defaultColWidth="9.00390625" defaultRowHeight="12.75"/>
  <cols>
    <col min="1" max="1" width="8.125" style="10" customWidth="1"/>
    <col min="2" max="2" width="78.50390625" style="10" customWidth="1"/>
    <col min="3" max="3" width="12.00390625" style="11" customWidth="1"/>
    <col min="4" max="4" width="12.00390625" style="4" customWidth="1"/>
    <col min="5" max="5" width="12.375" style="4" bestFit="1" customWidth="1"/>
    <col min="6" max="6" width="11.625" style="4" bestFit="1" customWidth="1"/>
    <col min="7" max="16384" width="9.375" style="4" customWidth="1"/>
  </cols>
  <sheetData>
    <row r="1" spans="1:5" ht="15.75">
      <c r="A1" s="627"/>
      <c r="B1" s="627"/>
      <c r="C1" s="627"/>
      <c r="D1" s="627"/>
      <c r="E1" s="627"/>
    </row>
    <row r="2" spans="1:6" ht="15.75" customHeight="1" thickBot="1">
      <c r="A2" s="618"/>
      <c r="B2" s="618"/>
      <c r="C2" s="628" t="s">
        <v>300</v>
      </c>
      <c r="D2" s="628"/>
      <c r="E2" s="628"/>
      <c r="F2" s="628"/>
    </row>
    <row r="3" spans="1:6" ht="37.5" customHeight="1">
      <c r="A3" s="619" t="s">
        <v>53</v>
      </c>
      <c r="B3" s="621" t="s">
        <v>79</v>
      </c>
      <c r="C3" s="623" t="s">
        <v>25</v>
      </c>
      <c r="D3" s="623" t="s">
        <v>86</v>
      </c>
      <c r="E3" s="623" t="s">
        <v>99</v>
      </c>
      <c r="F3" s="625" t="s">
        <v>26</v>
      </c>
    </row>
    <row r="4" spans="1:6" s="5" customFormat="1" ht="12" customHeight="1" thickBot="1">
      <c r="A4" s="620"/>
      <c r="B4" s="622"/>
      <c r="C4" s="624"/>
      <c r="D4" s="624"/>
      <c r="E4" s="624"/>
      <c r="F4" s="626"/>
    </row>
    <row r="5" spans="1:6" s="1" customFormat="1" ht="19.5" customHeight="1">
      <c r="A5" s="229" t="s">
        <v>27</v>
      </c>
      <c r="B5" s="230" t="s">
        <v>28</v>
      </c>
      <c r="C5" s="231">
        <f>SUM(C6:C11)</f>
        <v>149907</v>
      </c>
      <c r="D5" s="231">
        <f>SUM(D6:D11)</f>
        <v>195515</v>
      </c>
      <c r="E5" s="231">
        <f>SUM(E6:E11)</f>
        <v>194118</v>
      </c>
      <c r="F5" s="232">
        <f>E5/D5</f>
        <v>0.9928547681763548</v>
      </c>
    </row>
    <row r="6" spans="1:6" s="1" customFormat="1" ht="16.5" customHeight="1">
      <c r="A6" s="233">
        <v>1</v>
      </c>
      <c r="B6" s="234" t="s">
        <v>83</v>
      </c>
      <c r="C6" s="235"/>
      <c r="D6" s="235"/>
      <c r="E6" s="235"/>
      <c r="F6" s="236"/>
    </row>
    <row r="7" spans="1:6" s="1" customFormat="1" ht="16.5" customHeight="1">
      <c r="A7" s="233">
        <v>2</v>
      </c>
      <c r="B7" s="234" t="s">
        <v>29</v>
      </c>
      <c r="C7" s="235"/>
      <c r="D7" s="237"/>
      <c r="E7" s="237"/>
      <c r="F7" s="238"/>
    </row>
    <row r="8" spans="1:6" s="1" customFormat="1" ht="16.5" customHeight="1">
      <c r="A8" s="241">
        <v>3</v>
      </c>
      <c r="B8" s="242" t="s">
        <v>30</v>
      </c>
      <c r="C8" s="243">
        <v>14385</v>
      </c>
      <c r="D8" s="243">
        <v>17646</v>
      </c>
      <c r="E8" s="240">
        <v>17633</v>
      </c>
      <c r="F8" s="238">
        <f>E8/D8</f>
        <v>0.9992632891306812</v>
      </c>
    </row>
    <row r="9" spans="1:6" s="1" customFormat="1" ht="16.5" customHeight="1">
      <c r="A9" s="233"/>
      <c r="B9" s="239" t="s">
        <v>31</v>
      </c>
      <c r="C9" s="237"/>
      <c r="D9" s="237"/>
      <c r="E9" s="240"/>
      <c r="F9" s="238"/>
    </row>
    <row r="10" spans="1:6" s="1" customFormat="1" ht="16.5" customHeight="1">
      <c r="A10" s="233">
        <v>4</v>
      </c>
      <c r="B10" s="244" t="s">
        <v>32</v>
      </c>
      <c r="C10" s="237">
        <v>135522</v>
      </c>
      <c r="D10" s="245">
        <v>177869</v>
      </c>
      <c r="E10" s="240">
        <v>176485</v>
      </c>
      <c r="F10" s="238">
        <f>E10/D10</f>
        <v>0.992218992629407</v>
      </c>
    </row>
    <row r="11" spans="1:6" s="1" customFormat="1" ht="16.5" customHeight="1">
      <c r="A11" s="246">
        <v>5</v>
      </c>
      <c r="B11" s="247" t="s">
        <v>33</v>
      </c>
      <c r="C11" s="248"/>
      <c r="D11" s="248"/>
      <c r="E11" s="240"/>
      <c r="F11" s="238"/>
    </row>
    <row r="12" spans="1:6" s="1" customFormat="1" ht="16.5" customHeight="1">
      <c r="A12" s="233"/>
      <c r="B12" s="234"/>
      <c r="C12" s="237"/>
      <c r="D12" s="237"/>
      <c r="E12" s="231"/>
      <c r="F12" s="232"/>
    </row>
    <row r="13" spans="1:6" s="1" customFormat="1" ht="16.5" customHeight="1">
      <c r="A13" s="229" t="s">
        <v>34</v>
      </c>
      <c r="B13" s="230" t="s">
        <v>35</v>
      </c>
      <c r="C13" s="231">
        <f>SUM(C14:C21)</f>
        <v>173259</v>
      </c>
      <c r="D13" s="231">
        <f>SUM(D14:D18)</f>
        <v>219618</v>
      </c>
      <c r="E13" s="231">
        <f>SUM(E14:E18)</f>
        <v>180787</v>
      </c>
      <c r="F13" s="232">
        <f>E13/D13</f>
        <v>0.8231884453915435</v>
      </c>
    </row>
    <row r="14" spans="1:6" s="1" customFormat="1" ht="16.5" customHeight="1">
      <c r="A14" s="233">
        <v>1</v>
      </c>
      <c r="B14" s="234" t="s">
        <v>80</v>
      </c>
      <c r="C14" s="237">
        <v>122380</v>
      </c>
      <c r="D14" s="237">
        <v>159062</v>
      </c>
      <c r="E14" s="243">
        <v>136062</v>
      </c>
      <c r="F14" s="238">
        <f>E14/D14</f>
        <v>0.8554022959600659</v>
      </c>
    </row>
    <row r="15" spans="1:6" s="1" customFormat="1" ht="16.5" customHeight="1">
      <c r="A15" s="233">
        <v>2</v>
      </c>
      <c r="B15" s="249" t="s">
        <v>36</v>
      </c>
      <c r="C15" s="237">
        <v>17227</v>
      </c>
      <c r="D15" s="237">
        <v>21980</v>
      </c>
      <c r="E15" s="243">
        <v>19007</v>
      </c>
      <c r="F15" s="238">
        <f>E15/D15</f>
        <v>0.8647406733393994</v>
      </c>
    </row>
    <row r="16" spans="1:6" s="1" customFormat="1" ht="16.5" customHeight="1">
      <c r="A16" s="233">
        <v>3</v>
      </c>
      <c r="B16" s="234" t="s">
        <v>37</v>
      </c>
      <c r="C16" s="237">
        <v>26592</v>
      </c>
      <c r="D16" s="237">
        <v>31516</v>
      </c>
      <c r="E16" s="243">
        <v>18658</v>
      </c>
      <c r="F16" s="238">
        <f>E16/D16</f>
        <v>0.5920167533951008</v>
      </c>
    </row>
    <row r="17" spans="1:6" s="1" customFormat="1" ht="16.5" customHeight="1">
      <c r="A17" s="233">
        <v>4</v>
      </c>
      <c r="B17" s="234" t="s">
        <v>50</v>
      </c>
      <c r="C17" s="237"/>
      <c r="D17" s="237"/>
      <c r="E17" s="243"/>
      <c r="F17" s="238"/>
    </row>
    <row r="18" spans="1:6" s="1" customFormat="1" ht="16.5" customHeight="1">
      <c r="A18" s="233">
        <v>5</v>
      </c>
      <c r="B18" s="234" t="s">
        <v>38</v>
      </c>
      <c r="C18" s="237">
        <v>7060</v>
      </c>
      <c r="D18" s="237">
        <v>7060</v>
      </c>
      <c r="E18" s="243">
        <v>7060</v>
      </c>
      <c r="F18" s="238">
        <f>E18/D18</f>
        <v>1</v>
      </c>
    </row>
    <row r="19" spans="1:6" s="1" customFormat="1" ht="16.5" customHeight="1">
      <c r="A19" s="233">
        <v>6</v>
      </c>
      <c r="B19" s="234" t="s">
        <v>39</v>
      </c>
      <c r="C19" s="237"/>
      <c r="D19" s="237"/>
      <c r="E19" s="243"/>
      <c r="F19" s="238"/>
    </row>
    <row r="20" spans="1:6" s="1" customFormat="1" ht="16.5" customHeight="1">
      <c r="A20" s="233">
        <v>7</v>
      </c>
      <c r="B20" s="234" t="s">
        <v>78</v>
      </c>
      <c r="C20" s="237"/>
      <c r="D20" s="237"/>
      <c r="E20" s="243"/>
      <c r="F20" s="238"/>
    </row>
    <row r="21" spans="1:6" s="1" customFormat="1" ht="16.5" customHeight="1">
      <c r="A21" s="233">
        <v>8</v>
      </c>
      <c r="B21" s="234" t="s">
        <v>40</v>
      </c>
      <c r="C21" s="237"/>
      <c r="D21" s="237"/>
      <c r="E21" s="243"/>
      <c r="F21" s="238"/>
    </row>
    <row r="22" spans="1:6" s="1" customFormat="1" ht="16.5" customHeight="1">
      <c r="A22" s="250"/>
      <c r="B22" s="251"/>
      <c r="C22" s="252"/>
      <c r="D22" s="252"/>
      <c r="E22" s="243"/>
      <c r="F22" s="238"/>
    </row>
    <row r="23" spans="1:6" s="1" customFormat="1" ht="16.5" customHeight="1">
      <c r="A23" s="250" t="s">
        <v>41</v>
      </c>
      <c r="B23" s="251" t="s">
        <v>42</v>
      </c>
      <c r="C23" s="252"/>
      <c r="D23" s="252"/>
      <c r="E23" s="252"/>
      <c r="F23" s="238"/>
    </row>
    <row r="24" spans="1:6" s="1" customFormat="1" ht="16.5" customHeight="1">
      <c r="A24" s="233">
        <v>1</v>
      </c>
      <c r="B24" s="234" t="s">
        <v>43</v>
      </c>
      <c r="C24" s="237"/>
      <c r="D24" s="237"/>
      <c r="E24" s="243"/>
      <c r="F24" s="238"/>
    </row>
    <row r="25" spans="1:6" s="1" customFormat="1" ht="16.5" customHeight="1">
      <c r="A25" s="241">
        <v>2</v>
      </c>
      <c r="B25" s="242" t="s">
        <v>44</v>
      </c>
      <c r="C25" s="243"/>
      <c r="D25" s="243"/>
      <c r="E25" s="243"/>
      <c r="F25" s="238"/>
    </row>
    <row r="26" spans="1:6" s="1" customFormat="1" ht="16.5" customHeight="1">
      <c r="A26" s="241"/>
      <c r="B26" s="242"/>
      <c r="C26" s="243"/>
      <c r="D26" s="243"/>
      <c r="E26" s="243"/>
      <c r="F26" s="238"/>
    </row>
    <row r="27" spans="1:6" s="1" customFormat="1" ht="16.5" customHeight="1">
      <c r="A27" s="241"/>
      <c r="B27" s="242"/>
      <c r="C27" s="243"/>
      <c r="D27" s="243"/>
      <c r="E27" s="243"/>
      <c r="F27" s="238"/>
    </row>
    <row r="28" spans="1:6" s="1" customFormat="1" ht="16.5" customHeight="1">
      <c r="A28" s="229" t="s">
        <v>45</v>
      </c>
      <c r="B28" s="230" t="s">
        <v>46</v>
      </c>
      <c r="C28" s="231">
        <f>SUM(C29:C30)</f>
        <v>23352</v>
      </c>
      <c r="D28" s="231">
        <f>SUM(D29:D30)</f>
        <v>24103</v>
      </c>
      <c r="E28" s="231">
        <f>SUM(E29:E30)</f>
        <v>24103</v>
      </c>
      <c r="F28" s="238">
        <f>E28/D28</f>
        <v>1</v>
      </c>
    </row>
    <row r="29" spans="1:6" s="1" customFormat="1" ht="16.5" customHeight="1">
      <c r="A29" s="233">
        <v>1</v>
      </c>
      <c r="B29" s="249" t="s">
        <v>47</v>
      </c>
      <c r="C29" s="237">
        <v>23352</v>
      </c>
      <c r="D29" s="237">
        <v>24103</v>
      </c>
      <c r="E29" s="237">
        <v>24103</v>
      </c>
      <c r="F29" s="238">
        <f>E29/D29</f>
        <v>1</v>
      </c>
    </row>
    <row r="30" spans="1:6" s="1" customFormat="1" ht="16.5" customHeight="1">
      <c r="A30" s="246">
        <v>2</v>
      </c>
      <c r="B30" s="253" t="s">
        <v>48</v>
      </c>
      <c r="C30" s="248"/>
      <c r="D30" s="248"/>
      <c r="E30" s="243"/>
      <c r="F30" s="238"/>
    </row>
    <row r="31" spans="1:6" s="1" customFormat="1" ht="16.5" customHeight="1">
      <c r="A31" s="246"/>
      <c r="B31" s="247"/>
      <c r="C31" s="248"/>
      <c r="D31" s="248"/>
      <c r="E31" s="243"/>
      <c r="F31" s="238"/>
    </row>
    <row r="32" spans="1:6" s="1" customFormat="1" ht="16.5" customHeight="1">
      <c r="A32" s="255"/>
      <c r="B32" s="256" t="s">
        <v>233</v>
      </c>
      <c r="C32" s="254">
        <f>C5+C28</f>
        <v>173259</v>
      </c>
      <c r="D32" s="254">
        <f>D5+D28</f>
        <v>219618</v>
      </c>
      <c r="E32" s="254">
        <f>E5+E28</f>
        <v>218221</v>
      </c>
      <c r="F32" s="232">
        <f>E32/D32</f>
        <v>0.993638954912621</v>
      </c>
    </row>
    <row r="33" spans="1:6" s="1" customFormat="1" ht="16.5" customHeight="1">
      <c r="A33" s="255"/>
      <c r="B33" s="256" t="s">
        <v>234</v>
      </c>
      <c r="C33" s="254">
        <f>C13+C23</f>
        <v>173259</v>
      </c>
      <c r="D33" s="254">
        <f>D13+D23</f>
        <v>219618</v>
      </c>
      <c r="E33" s="254">
        <f>E13+E23</f>
        <v>180787</v>
      </c>
      <c r="F33" s="232">
        <f>E33/D33</f>
        <v>0.8231884453915435</v>
      </c>
    </row>
    <row r="34" spans="1:6" s="1" customFormat="1" ht="16.5" customHeight="1">
      <c r="A34" s="250"/>
      <c r="B34" s="251" t="s">
        <v>49</v>
      </c>
      <c r="C34" s="387">
        <v>36</v>
      </c>
      <c r="D34" s="387">
        <v>36</v>
      </c>
      <c r="E34" s="387">
        <v>33</v>
      </c>
      <c r="F34" s="238"/>
    </row>
    <row r="35" spans="1:6" s="1" customFormat="1" ht="16.5" customHeight="1">
      <c r="A35" s="233"/>
      <c r="B35" s="251"/>
      <c r="C35" s="257"/>
      <c r="D35" s="257"/>
      <c r="E35" s="257"/>
      <c r="F35" s="238"/>
    </row>
    <row r="36" spans="1:6" s="1" customFormat="1" ht="16.5" customHeight="1" thickBot="1">
      <c r="A36" s="258"/>
      <c r="B36" s="259"/>
      <c r="C36" s="260"/>
      <c r="D36" s="260"/>
      <c r="E36" s="260"/>
      <c r="F36" s="261"/>
    </row>
    <row r="37" spans="1:3" s="1" customFormat="1" ht="15" customHeight="1">
      <c r="A37" s="2"/>
      <c r="B37" s="3"/>
      <c r="C37" s="8"/>
    </row>
    <row r="38" spans="1:5" ht="12.75" customHeight="1">
      <c r="A38" s="617"/>
      <c r="B38" s="617"/>
      <c r="C38" s="616"/>
      <c r="D38" s="616"/>
      <c r="E38" s="616"/>
    </row>
    <row r="39" spans="1:5" ht="13.5" customHeight="1">
      <c r="A39" s="22"/>
      <c r="B39" s="23"/>
      <c r="C39" s="24"/>
      <c r="D39" s="27"/>
      <c r="E39" s="27"/>
    </row>
    <row r="40" spans="1:5" ht="13.5" customHeight="1">
      <c r="A40" s="22"/>
      <c r="B40" s="23"/>
      <c r="C40" s="24"/>
      <c r="D40" s="25"/>
      <c r="E40" s="25"/>
    </row>
    <row r="41" spans="1:5" ht="13.5" customHeight="1">
      <c r="A41" s="22"/>
      <c r="B41" s="23"/>
      <c r="C41" s="24"/>
      <c r="D41" s="25"/>
      <c r="E41" s="25"/>
    </row>
    <row r="42" spans="1:5" ht="16.5" customHeight="1">
      <c r="A42" s="28"/>
      <c r="B42" s="29"/>
      <c r="C42" s="30"/>
      <c r="D42" s="25"/>
      <c r="E42" s="25"/>
    </row>
  </sheetData>
  <sheetProtection/>
  <mergeCells count="11">
    <mergeCell ref="F3:F4"/>
    <mergeCell ref="A1:E1"/>
    <mergeCell ref="C3:C4"/>
    <mergeCell ref="D3:D4"/>
    <mergeCell ref="C2:F2"/>
    <mergeCell ref="C38:E38"/>
    <mergeCell ref="A38:B38"/>
    <mergeCell ref="A2:B2"/>
    <mergeCell ref="A3:A4"/>
    <mergeCell ref="B3:B4"/>
    <mergeCell ref="E3:E4"/>
  </mergeCells>
  <printOptions/>
  <pageMargins left="0.35433070866141736" right="0.3937007874015748" top="1.157" bottom="0.4330708661417323" header="0.1968503937007874" footer="0.1968503937007874"/>
  <pageSetup fitToHeight="2" horizontalDpi="600" verticalDpi="600" orientation="portrait" paperSize="9" scale="78" r:id="rId1"/>
  <headerFooter alignWithMargins="0">
    <oddHeader>&amp;C&amp;"Book Antiqua,Félkövér"&amp;11
Keszthely és Környéke Kistérségi Többcélú Társulás és intézménye 
2022. évi működési költségvetése
&amp;R&amp;"Book Antiqua,Félkövér dőlt" 3&amp;"Book Antiqua,Normál". sz.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38"/>
  <sheetViews>
    <sheetView workbookViewId="0" topLeftCell="A1">
      <selection activeCell="L16" sqref="L16"/>
    </sheetView>
  </sheetViews>
  <sheetFormatPr defaultColWidth="9.00390625" defaultRowHeight="12.75"/>
  <cols>
    <col min="1" max="1" width="6.50390625" style="433" bestFit="1" customWidth="1"/>
    <col min="2" max="2" width="58.50390625" style="433" customWidth="1"/>
    <col min="3" max="3" width="14.50390625" style="433" customWidth="1"/>
    <col min="4" max="4" width="14.125" style="433" bestFit="1" customWidth="1"/>
    <col min="5" max="5" width="11.375" style="433" bestFit="1" customWidth="1"/>
    <col min="6" max="6" width="8.375" style="433" bestFit="1" customWidth="1"/>
    <col min="7" max="7" width="10.00390625" style="433" bestFit="1" customWidth="1"/>
    <col min="8" max="8" width="13.625" style="433" bestFit="1" customWidth="1"/>
    <col min="9" max="16384" width="9.375" style="433" customWidth="1"/>
  </cols>
  <sheetData>
    <row r="1" ht="13.5" thickBot="1"/>
    <row r="2" spans="1:8" ht="30.75" thickBot="1">
      <c r="A2" s="469" t="s">
        <v>53</v>
      </c>
      <c r="B2" s="325" t="s">
        <v>79</v>
      </c>
      <c r="C2" s="484" t="s">
        <v>25</v>
      </c>
      <c r="D2" s="484" t="s">
        <v>86</v>
      </c>
      <c r="E2" s="484" t="s">
        <v>397</v>
      </c>
      <c r="F2" s="485" t="s">
        <v>26</v>
      </c>
      <c r="G2" s="490" t="s">
        <v>360</v>
      </c>
      <c r="H2" s="184" t="s">
        <v>396</v>
      </c>
    </row>
    <row r="3" spans="1:8" ht="15">
      <c r="A3" s="468" t="s">
        <v>27</v>
      </c>
      <c r="B3" s="467" t="s">
        <v>28</v>
      </c>
      <c r="C3" s="482"/>
      <c r="D3" s="482"/>
      <c r="E3" s="482"/>
      <c r="F3" s="483"/>
      <c r="G3" s="481"/>
      <c r="H3" s="397"/>
    </row>
    <row r="4" spans="1:8" ht="15" customHeight="1">
      <c r="A4" s="441">
        <v>1</v>
      </c>
      <c r="B4" s="445" t="s">
        <v>409</v>
      </c>
      <c r="C4" s="459"/>
      <c r="D4" s="459"/>
      <c r="E4" s="459"/>
      <c r="F4" s="437"/>
      <c r="G4" s="459"/>
      <c r="H4" s="458"/>
    </row>
    <row r="5" spans="1:8" ht="16.5">
      <c r="A5" s="441">
        <v>2</v>
      </c>
      <c r="B5" s="422" t="s">
        <v>408</v>
      </c>
      <c r="C5" s="452"/>
      <c r="D5" s="452"/>
      <c r="E5" s="452"/>
      <c r="F5" s="446"/>
      <c r="G5" s="438"/>
      <c r="H5" s="456"/>
    </row>
    <row r="6" spans="1:8" ht="16.5">
      <c r="A6" s="451">
        <v>3</v>
      </c>
      <c r="B6" s="422" t="s">
        <v>395</v>
      </c>
      <c r="C6" s="452"/>
      <c r="D6" s="452"/>
      <c r="E6" s="452"/>
      <c r="F6" s="446"/>
      <c r="G6" s="442"/>
      <c r="H6" s="456"/>
    </row>
    <row r="7" spans="1:8" ht="16.5">
      <c r="A7" s="441"/>
      <c r="B7" s="422"/>
      <c r="C7" s="440"/>
      <c r="D7" s="440"/>
      <c r="E7" s="440"/>
      <c r="F7" s="446"/>
      <c r="G7" s="438"/>
      <c r="H7" s="456"/>
    </row>
    <row r="8" spans="1:8" ht="15.75">
      <c r="A8" s="461" t="s">
        <v>34</v>
      </c>
      <c r="B8" s="460" t="s">
        <v>35</v>
      </c>
      <c r="C8" s="436">
        <v>798</v>
      </c>
      <c r="D8" s="436">
        <v>798</v>
      </c>
      <c r="E8" s="436">
        <v>395</v>
      </c>
      <c r="F8" s="437">
        <f>E8/D8</f>
        <v>0.4949874686716792</v>
      </c>
      <c r="G8" s="438">
        <v>385</v>
      </c>
      <c r="H8" s="458">
        <v>10</v>
      </c>
    </row>
    <row r="9" spans="1:8" ht="16.5">
      <c r="A9" s="441">
        <v>1</v>
      </c>
      <c r="B9" s="422" t="s">
        <v>394</v>
      </c>
      <c r="C9" s="440">
        <v>798</v>
      </c>
      <c r="D9" s="440">
        <v>798</v>
      </c>
      <c r="E9" s="440">
        <v>395</v>
      </c>
      <c r="F9" s="446">
        <f>E9/D9</f>
        <v>0.4949874686716792</v>
      </c>
      <c r="G9" s="438">
        <v>385</v>
      </c>
      <c r="H9" s="456">
        <f>E9-G9</f>
        <v>10</v>
      </c>
    </row>
    <row r="10" spans="1:8" ht="16.5">
      <c r="A10" s="441">
        <v>2</v>
      </c>
      <c r="B10" s="445" t="s">
        <v>85</v>
      </c>
      <c r="C10" s="440"/>
      <c r="D10" s="440"/>
      <c r="E10" s="440"/>
      <c r="F10" s="446"/>
      <c r="G10" s="438"/>
      <c r="H10" s="456"/>
    </row>
    <row r="11" spans="1:8" ht="16.5">
      <c r="A11" s="441">
        <v>3</v>
      </c>
      <c r="B11" s="422" t="s">
        <v>393</v>
      </c>
      <c r="C11" s="440"/>
      <c r="D11" s="440"/>
      <c r="E11" s="440"/>
      <c r="F11" s="446"/>
      <c r="G11" s="438"/>
      <c r="H11" s="456"/>
    </row>
    <row r="12" spans="1:8" ht="33">
      <c r="A12" s="441"/>
      <c r="B12" s="489" t="s">
        <v>407</v>
      </c>
      <c r="C12" s="440"/>
      <c r="D12" s="440"/>
      <c r="E12" s="457"/>
      <c r="F12" s="446"/>
      <c r="G12" s="442"/>
      <c r="H12" s="456"/>
    </row>
    <row r="13" spans="1:8" ht="16.5">
      <c r="A13" s="441"/>
      <c r="B13" s="466" t="s">
        <v>406</v>
      </c>
      <c r="C13" s="440"/>
      <c r="D13" s="440"/>
      <c r="E13" s="455"/>
      <c r="F13" s="446"/>
      <c r="G13" s="454"/>
      <c r="H13" s="453"/>
    </row>
    <row r="14" spans="1:8" ht="33">
      <c r="A14" s="441"/>
      <c r="B14" s="489" t="s">
        <v>405</v>
      </c>
      <c r="C14" s="436"/>
      <c r="D14" s="436"/>
      <c r="E14" s="436"/>
      <c r="F14" s="437"/>
      <c r="G14" s="438"/>
      <c r="H14" s="470"/>
    </row>
    <row r="15" spans="1:8" ht="16.5">
      <c r="A15" s="441"/>
      <c r="B15" s="466" t="s">
        <v>404</v>
      </c>
      <c r="C15" s="436"/>
      <c r="D15" s="436"/>
      <c r="E15" s="436"/>
      <c r="F15" s="437"/>
      <c r="G15" s="436"/>
      <c r="H15" s="435"/>
    </row>
    <row r="16" spans="1:8" ht="16.5">
      <c r="A16" s="441"/>
      <c r="B16" s="422"/>
      <c r="C16" s="440"/>
      <c r="D16" s="440"/>
      <c r="E16" s="440"/>
      <c r="F16" s="446"/>
      <c r="G16" s="442"/>
      <c r="H16" s="470"/>
    </row>
    <row r="17" spans="1:8" ht="15">
      <c r="A17" s="444"/>
      <c r="B17" s="443" t="s">
        <v>403</v>
      </c>
      <c r="C17" s="440">
        <f aca="true" t="shared" si="0" ref="C17:H17">C3-C9</f>
        <v>-798</v>
      </c>
      <c r="D17" s="440">
        <f t="shared" si="0"/>
        <v>-798</v>
      </c>
      <c r="E17" s="440">
        <f t="shared" si="0"/>
        <v>-395</v>
      </c>
      <c r="F17" s="440"/>
      <c r="G17" s="440">
        <f t="shared" si="0"/>
        <v>-385</v>
      </c>
      <c r="H17" s="486">
        <f t="shared" si="0"/>
        <v>-10</v>
      </c>
    </row>
    <row r="18" spans="1:8" ht="15">
      <c r="A18" s="444"/>
      <c r="B18" s="443"/>
      <c r="C18" s="440"/>
      <c r="D18" s="440"/>
      <c r="E18" s="440"/>
      <c r="F18" s="446"/>
      <c r="G18" s="442"/>
      <c r="H18" s="470"/>
    </row>
    <row r="19" spans="1:8" ht="15">
      <c r="A19" s="444" t="s">
        <v>41</v>
      </c>
      <c r="B19" s="443" t="s">
        <v>42</v>
      </c>
      <c r="C19" s="450"/>
      <c r="D19" s="452"/>
      <c r="E19" s="440"/>
      <c r="F19" s="446"/>
      <c r="G19" s="442"/>
      <c r="H19" s="470"/>
    </row>
    <row r="20" spans="1:8" ht="15">
      <c r="A20" s="461"/>
      <c r="B20" s="460"/>
      <c r="C20" s="450"/>
      <c r="D20" s="452"/>
      <c r="E20" s="440"/>
      <c r="F20" s="446"/>
      <c r="G20" s="442"/>
      <c r="H20" s="470"/>
    </row>
    <row r="21" spans="1:8" ht="15.75">
      <c r="A21" s="461" t="s">
        <v>45</v>
      </c>
      <c r="B21" s="460" t="s">
        <v>46</v>
      </c>
      <c r="C21" s="447">
        <v>798</v>
      </c>
      <c r="D21" s="447">
        <v>798</v>
      </c>
      <c r="E21" s="447">
        <v>395</v>
      </c>
      <c r="F21" s="487">
        <f>E21/D21</f>
        <v>0.4949874686716792</v>
      </c>
      <c r="G21" s="438">
        <v>385</v>
      </c>
      <c r="H21" s="471">
        <v>10</v>
      </c>
    </row>
    <row r="22" spans="1:8" ht="15.75">
      <c r="A22" s="461"/>
      <c r="B22" s="460" t="s">
        <v>402</v>
      </c>
      <c r="C22" s="447"/>
      <c r="D22" s="447"/>
      <c r="E22" s="447"/>
      <c r="F22" s="487"/>
      <c r="G22" s="438"/>
      <c r="H22" s="471"/>
    </row>
    <row r="23" spans="1:8" ht="16.5">
      <c r="A23" s="441">
        <v>1</v>
      </c>
      <c r="B23" s="445" t="s">
        <v>392</v>
      </c>
      <c r="C23" s="447">
        <v>798</v>
      </c>
      <c r="D23" s="447">
        <v>798</v>
      </c>
      <c r="E23" s="447">
        <v>395</v>
      </c>
      <c r="F23" s="487">
        <f>E23/D23</f>
        <v>0.4949874686716792</v>
      </c>
      <c r="G23" s="438">
        <v>385</v>
      </c>
      <c r="H23" s="471">
        <v>10</v>
      </c>
    </row>
    <row r="24" spans="1:8" ht="16.5">
      <c r="A24" s="451"/>
      <c r="B24" s="422"/>
      <c r="C24" s="436"/>
      <c r="D24" s="436"/>
      <c r="E24" s="436"/>
      <c r="F24" s="437"/>
      <c r="G24" s="438"/>
      <c r="H24" s="471"/>
    </row>
    <row r="25" spans="1:8" ht="16.5">
      <c r="A25" s="451"/>
      <c r="B25" s="460" t="s">
        <v>401</v>
      </c>
      <c r="C25" s="436"/>
      <c r="D25" s="436"/>
      <c r="E25" s="436"/>
      <c r="F25" s="437"/>
      <c r="G25" s="442"/>
      <c r="H25" s="471"/>
    </row>
    <row r="26" spans="1:8" ht="16.5">
      <c r="A26" s="451">
        <v>1</v>
      </c>
      <c r="B26" s="439" t="s">
        <v>400</v>
      </c>
      <c r="C26" s="436"/>
      <c r="D26" s="436"/>
      <c r="E26" s="436"/>
      <c r="F26" s="437"/>
      <c r="G26" s="438"/>
      <c r="H26" s="471"/>
    </row>
    <row r="27" spans="1:8" ht="16.5">
      <c r="A27" s="451"/>
      <c r="B27" s="439"/>
      <c r="C27" s="436"/>
      <c r="D27" s="436"/>
      <c r="E27" s="436"/>
      <c r="F27" s="437"/>
      <c r="G27" s="438"/>
      <c r="H27" s="471"/>
    </row>
    <row r="28" spans="1:8" ht="15.75">
      <c r="A28" s="449"/>
      <c r="B28" s="448" t="s">
        <v>399</v>
      </c>
      <c r="C28" s="440">
        <v>798</v>
      </c>
      <c r="D28" s="440">
        <v>798</v>
      </c>
      <c r="E28" s="436">
        <v>395</v>
      </c>
      <c r="F28" s="437">
        <f>E28/D28</f>
        <v>0.4949874686716792</v>
      </c>
      <c r="G28" s="438">
        <v>385</v>
      </c>
      <c r="H28" s="471">
        <v>10</v>
      </c>
    </row>
    <row r="29" spans="1:8" ht="16.5" thickBot="1">
      <c r="A29" s="449"/>
      <c r="B29" s="448" t="s">
        <v>398</v>
      </c>
      <c r="C29" s="434">
        <v>798</v>
      </c>
      <c r="D29" s="434">
        <v>798</v>
      </c>
      <c r="E29" s="434">
        <v>395</v>
      </c>
      <c r="F29" s="488">
        <f>E29/D29</f>
        <v>0.4949874686716792</v>
      </c>
      <c r="G29" s="479">
        <v>385</v>
      </c>
      <c r="H29" s="480">
        <v>10</v>
      </c>
    </row>
    <row r="30" spans="1:8" ht="15.75">
      <c r="A30" s="465"/>
      <c r="B30" s="464"/>
      <c r="C30" s="472"/>
      <c r="D30" s="472"/>
      <c r="E30" s="472"/>
      <c r="F30" s="473"/>
      <c r="G30" s="472"/>
      <c r="H30" s="474"/>
    </row>
    <row r="31" spans="1:8" ht="16.5">
      <c r="A31" s="463"/>
      <c r="B31" s="348"/>
      <c r="C31" s="472"/>
      <c r="D31" s="472"/>
      <c r="E31" s="472"/>
      <c r="F31" s="473"/>
      <c r="G31" s="472"/>
      <c r="H31" s="474"/>
    </row>
    <row r="32" spans="1:8" ht="16.5">
      <c r="A32" s="463"/>
      <c r="B32" s="348"/>
      <c r="C32" s="475"/>
      <c r="D32" s="475"/>
      <c r="E32" s="475"/>
      <c r="F32" s="476"/>
      <c r="G32" s="475"/>
      <c r="H32" s="474"/>
    </row>
    <row r="33" spans="1:8" ht="16.5">
      <c r="A33" s="463"/>
      <c r="B33" s="462"/>
      <c r="C33" s="475"/>
      <c r="D33" s="475"/>
      <c r="E33" s="472"/>
      <c r="F33" s="473"/>
      <c r="G33" s="472"/>
      <c r="H33" s="474"/>
    </row>
    <row r="34" spans="3:8" ht="15">
      <c r="C34" s="472"/>
      <c r="D34" s="472"/>
      <c r="E34" s="472"/>
      <c r="F34" s="473"/>
      <c r="G34" s="475"/>
      <c r="H34" s="474"/>
    </row>
    <row r="35" spans="3:8" ht="15">
      <c r="C35" s="475"/>
      <c r="D35" s="475"/>
      <c r="E35" s="475"/>
      <c r="F35" s="473"/>
      <c r="G35" s="472"/>
      <c r="H35" s="474"/>
    </row>
    <row r="36" spans="3:8" ht="15">
      <c r="C36" s="477"/>
      <c r="D36" s="477"/>
      <c r="E36" s="472"/>
      <c r="F36" s="473"/>
      <c r="G36" s="472"/>
      <c r="H36" s="474"/>
    </row>
    <row r="37" spans="3:8" ht="15">
      <c r="C37" s="478"/>
      <c r="D37" s="478"/>
      <c r="E37" s="472"/>
      <c r="F37" s="473"/>
      <c r="G37" s="472"/>
      <c r="H37" s="472"/>
    </row>
    <row r="38" spans="3:8" ht="15">
      <c r="C38" s="478"/>
      <c r="D38" s="478"/>
      <c r="E38" s="472"/>
      <c r="F38" s="473"/>
      <c r="G38" s="472"/>
      <c r="H38" s="47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1" r:id="rId1"/>
  <headerFooter>
    <oddHeader>&amp;C&amp;"Book Antiqua,Félkövér"Keszthely és Környéke Kistérségi Többcélú Társulás
 2022. évi felhalmozási költségvetése&amp;R&amp;"Book Antiqua,Félkövér"4. melléklet
ezer Ft&amp;"Arial,Normál"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32"/>
  <sheetViews>
    <sheetView view="pageLayout" workbookViewId="0" topLeftCell="A4">
      <selection activeCell="N8" sqref="N8"/>
    </sheetView>
  </sheetViews>
  <sheetFormatPr defaultColWidth="10.625" defaultRowHeight="12.75"/>
  <cols>
    <col min="1" max="1" width="23.125" style="63" customWidth="1"/>
    <col min="2" max="3" width="12.00390625" style="63" customWidth="1"/>
    <col min="4" max="4" width="14.00390625" style="63" customWidth="1"/>
    <col min="5" max="6" width="10.875" style="63" bestFit="1" customWidth="1"/>
    <col min="7" max="7" width="13.50390625" style="63" customWidth="1"/>
    <col min="8" max="9" width="10.875" style="63" bestFit="1" customWidth="1"/>
    <col min="10" max="10" width="16.375" style="63" customWidth="1"/>
    <col min="11" max="11" width="14.125" style="63" customWidth="1"/>
    <col min="12" max="12" width="12.00390625" style="63" bestFit="1" customWidth="1"/>
    <col min="13" max="13" width="13.625" style="63" customWidth="1"/>
    <col min="14" max="14" width="12.375" style="63" customWidth="1"/>
    <col min="15" max="16384" width="10.625" style="63" customWidth="1"/>
  </cols>
  <sheetData>
    <row r="1" ht="50.25" customHeight="1" thickBot="1">
      <c r="N1" s="290" t="s">
        <v>300</v>
      </c>
    </row>
    <row r="2" spans="1:14" ht="14.25" customHeight="1">
      <c r="A2" s="632" t="s">
        <v>192</v>
      </c>
      <c r="B2" s="629" t="s">
        <v>193</v>
      </c>
      <c r="C2" s="630"/>
      <c r="D2" s="630"/>
      <c r="E2" s="630"/>
      <c r="F2" s="630"/>
      <c r="G2" s="630"/>
      <c r="H2" s="630"/>
      <c r="I2" s="630"/>
      <c r="J2" s="629" t="s">
        <v>194</v>
      </c>
      <c r="K2" s="630"/>
      <c r="L2" s="630"/>
      <c r="M2" s="631"/>
      <c r="N2" s="634" t="s">
        <v>195</v>
      </c>
    </row>
    <row r="3" spans="1:14" ht="27.75" customHeight="1">
      <c r="A3" s="633"/>
      <c r="B3" s="637" t="s">
        <v>196</v>
      </c>
      <c r="C3" s="637"/>
      <c r="D3" s="637"/>
      <c r="E3" s="637"/>
      <c r="F3" s="638" t="s">
        <v>197</v>
      </c>
      <c r="G3" s="638"/>
      <c r="H3" s="638"/>
      <c r="I3" s="641" t="s">
        <v>198</v>
      </c>
      <c r="J3" s="639" t="s">
        <v>299</v>
      </c>
      <c r="K3" s="640"/>
      <c r="L3" s="639" t="s">
        <v>298</v>
      </c>
      <c r="M3" s="640"/>
      <c r="N3" s="635"/>
    </row>
    <row r="4" spans="1:14" ht="57.75" thickBot="1">
      <c r="A4" s="64"/>
      <c r="B4" s="65" t="s">
        <v>83</v>
      </c>
      <c r="C4" s="65" t="s">
        <v>295</v>
      </c>
      <c r="D4" s="65" t="s">
        <v>296</v>
      </c>
      <c r="E4" s="65" t="s">
        <v>200</v>
      </c>
      <c r="F4" s="65" t="s">
        <v>201</v>
      </c>
      <c r="G4" s="65" t="s">
        <v>297</v>
      </c>
      <c r="H4" s="65" t="s">
        <v>200</v>
      </c>
      <c r="I4" s="642"/>
      <c r="J4" s="65" t="s">
        <v>202</v>
      </c>
      <c r="K4" s="65" t="s">
        <v>203</v>
      </c>
      <c r="L4" s="65" t="s">
        <v>202</v>
      </c>
      <c r="M4" s="65" t="s">
        <v>203</v>
      </c>
      <c r="N4" s="636"/>
    </row>
    <row r="5" spans="1:14" ht="14.25" customHeight="1" thickBot="1">
      <c r="A5" s="66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8</v>
      </c>
      <c r="I5" s="67">
        <v>9</v>
      </c>
      <c r="J5" s="67">
        <v>10</v>
      </c>
      <c r="K5" s="67">
        <v>11</v>
      </c>
      <c r="L5" s="67">
        <v>12</v>
      </c>
      <c r="M5" s="67">
        <v>13</v>
      </c>
      <c r="N5" s="68">
        <v>14</v>
      </c>
    </row>
    <row r="6" spans="1:14" ht="17.25" customHeight="1">
      <c r="A6" s="224" t="s">
        <v>204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1:14" ht="15" customHeight="1">
      <c r="A7" s="71" t="s">
        <v>205</v>
      </c>
      <c r="B7" s="72"/>
      <c r="C7" s="72">
        <f aca="true" t="shared" si="0" ref="C7:D9">SUM(C14,C23)</f>
        <v>14385</v>
      </c>
      <c r="D7" s="72">
        <v>135522</v>
      </c>
      <c r="E7" s="72"/>
      <c r="F7" s="72"/>
      <c r="G7" s="72"/>
      <c r="H7" s="72"/>
      <c r="I7" s="72"/>
      <c r="J7" s="72">
        <v>93947</v>
      </c>
      <c r="K7" s="72"/>
      <c r="L7" s="72">
        <f>SUM(L14,L23)</f>
        <v>24150</v>
      </c>
      <c r="M7" s="72"/>
      <c r="N7" s="223">
        <f>SUM(C7:M7)</f>
        <v>268004</v>
      </c>
    </row>
    <row r="8" spans="1:15" ht="15" customHeight="1">
      <c r="A8" s="71" t="s">
        <v>292</v>
      </c>
      <c r="B8" s="72"/>
      <c r="C8" s="72">
        <f t="shared" si="0"/>
        <v>17646</v>
      </c>
      <c r="D8" s="72">
        <f t="shared" si="0"/>
        <v>177869</v>
      </c>
      <c r="E8" s="72"/>
      <c r="F8" s="72"/>
      <c r="G8" s="72"/>
      <c r="H8" s="72"/>
      <c r="I8" s="72"/>
      <c r="J8" s="72">
        <v>136249</v>
      </c>
      <c r="K8" s="72"/>
      <c r="L8" s="72">
        <f>SUM(L15,L24)</f>
        <v>24901</v>
      </c>
      <c r="M8" s="72"/>
      <c r="N8" s="73">
        <f>SUM(C8:M8)</f>
        <v>356665</v>
      </c>
      <c r="O8" s="74"/>
    </row>
    <row r="9" spans="1:14" ht="15" customHeight="1">
      <c r="A9" s="71" t="s">
        <v>206</v>
      </c>
      <c r="B9" s="72"/>
      <c r="C9" s="72">
        <f t="shared" si="0"/>
        <v>17633</v>
      </c>
      <c r="D9" s="72">
        <f t="shared" si="0"/>
        <v>176485</v>
      </c>
      <c r="E9" s="72"/>
      <c r="F9" s="72"/>
      <c r="G9" s="72"/>
      <c r="H9" s="72"/>
      <c r="I9" s="72"/>
      <c r="J9" s="72">
        <v>136249</v>
      </c>
      <c r="K9" s="72"/>
      <c r="L9" s="72">
        <f>SUM(L16,L25)</f>
        <v>24901</v>
      </c>
      <c r="M9" s="72"/>
      <c r="N9" s="143">
        <f>SUM(C9:M9)</f>
        <v>355268</v>
      </c>
    </row>
    <row r="10" spans="1:14" ht="15" customHeight="1">
      <c r="A10" s="75" t="s">
        <v>228</v>
      </c>
      <c r="B10" s="72"/>
      <c r="C10" s="135">
        <f>C9/C8</f>
        <v>0.9992632891306812</v>
      </c>
      <c r="D10" s="135">
        <f>D9/D8</f>
        <v>0.992218992629407</v>
      </c>
      <c r="E10" s="135"/>
      <c r="F10" s="135"/>
      <c r="G10" s="135"/>
      <c r="H10" s="135"/>
      <c r="I10" s="135"/>
      <c r="J10" s="135">
        <f>J9/J8</f>
        <v>1</v>
      </c>
      <c r="K10" s="135"/>
      <c r="L10" s="135">
        <f>L9/L8</f>
        <v>1</v>
      </c>
      <c r="M10" s="135"/>
      <c r="N10" s="141">
        <f>N9/N8</f>
        <v>0.9960831592670993</v>
      </c>
    </row>
    <row r="11" spans="1:14" ht="15" customHeight="1">
      <c r="A11" s="75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</row>
    <row r="12" spans="1:14" ht="15" customHeight="1">
      <c r="A12" s="75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14" ht="15" customHeight="1">
      <c r="A13" s="71" t="s">
        <v>293</v>
      </c>
      <c r="B13" s="76"/>
      <c r="C13" s="62"/>
      <c r="D13" s="77"/>
      <c r="E13" s="77"/>
      <c r="F13" s="77"/>
      <c r="G13" s="77"/>
      <c r="H13" s="62"/>
      <c r="I13" s="62"/>
      <c r="J13" s="62"/>
      <c r="K13" s="62"/>
      <c r="L13" s="62"/>
      <c r="M13" s="77"/>
      <c r="N13" s="78"/>
    </row>
    <row r="14" spans="1:14" ht="15" customHeight="1">
      <c r="A14" s="75" t="s">
        <v>207</v>
      </c>
      <c r="B14" s="76"/>
      <c r="C14" s="62">
        <v>11800</v>
      </c>
      <c r="D14" s="77">
        <v>17670</v>
      </c>
      <c r="E14" s="77"/>
      <c r="F14" s="77"/>
      <c r="G14" s="77"/>
      <c r="H14" s="62"/>
      <c r="I14" s="62"/>
      <c r="J14" s="62">
        <v>93947</v>
      </c>
      <c r="K14" s="62"/>
      <c r="L14" s="62">
        <v>21800</v>
      </c>
      <c r="M14" s="77"/>
      <c r="N14" s="79">
        <f>SUM(B14:M14)</f>
        <v>145217</v>
      </c>
    </row>
    <row r="15" spans="1:14" ht="15" customHeight="1">
      <c r="A15" s="80" t="s">
        <v>294</v>
      </c>
      <c r="B15" s="76"/>
      <c r="C15" s="62">
        <v>15061</v>
      </c>
      <c r="D15" s="77">
        <v>27715</v>
      </c>
      <c r="E15" s="77"/>
      <c r="F15" s="220"/>
      <c r="G15" s="77"/>
      <c r="H15" s="62"/>
      <c r="I15" s="62"/>
      <c r="J15" s="81">
        <v>136249</v>
      </c>
      <c r="K15" s="62"/>
      <c r="L15" s="140">
        <v>22547</v>
      </c>
      <c r="M15" s="77"/>
      <c r="N15" s="79">
        <f>SUM(B15:M15)</f>
        <v>201572</v>
      </c>
    </row>
    <row r="16" spans="1:14" ht="15" customHeight="1">
      <c r="A16" s="71" t="s">
        <v>208</v>
      </c>
      <c r="B16" s="82"/>
      <c r="C16" s="83">
        <v>15061</v>
      </c>
      <c r="D16" s="84">
        <v>26331</v>
      </c>
      <c r="E16" s="83"/>
      <c r="F16" s="222"/>
      <c r="G16" s="85"/>
      <c r="H16" s="85"/>
      <c r="I16" s="85"/>
      <c r="J16" s="81">
        <v>136249</v>
      </c>
      <c r="K16" s="85"/>
      <c r="L16" s="85">
        <v>22547</v>
      </c>
      <c r="M16" s="86"/>
      <c r="N16" s="78">
        <f>SUM(C16:M16)</f>
        <v>200188</v>
      </c>
    </row>
    <row r="17" spans="1:14" ht="15" customHeight="1">
      <c r="A17" s="75" t="s">
        <v>228</v>
      </c>
      <c r="B17" s="87"/>
      <c r="C17" s="135">
        <f>C16/C15</f>
        <v>1</v>
      </c>
      <c r="D17" s="135">
        <f>D16/D15</f>
        <v>0.9500631427025077</v>
      </c>
      <c r="E17" s="135"/>
      <c r="F17" s="135"/>
      <c r="G17" s="135"/>
      <c r="H17" s="135"/>
      <c r="I17" s="135"/>
      <c r="J17" s="135">
        <f>J16/J15</f>
        <v>1</v>
      </c>
      <c r="K17" s="135"/>
      <c r="L17" s="135">
        <f>L16/L15</f>
        <v>1</v>
      </c>
      <c r="M17" s="135"/>
      <c r="N17" s="141">
        <f>N16/N15</f>
        <v>0.9931339670192288</v>
      </c>
    </row>
    <row r="18" spans="1:14" ht="15" customHeight="1">
      <c r="A18" s="80"/>
      <c r="B18" s="87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78"/>
    </row>
    <row r="19" spans="1:14" ht="15" customHeight="1">
      <c r="A19" s="80"/>
      <c r="B19" s="87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78"/>
    </row>
    <row r="20" spans="1:14" ht="15" customHeight="1">
      <c r="A20" s="80"/>
      <c r="B20" s="8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78"/>
    </row>
    <row r="21" spans="1:14" ht="15" customHeight="1">
      <c r="A21" s="80"/>
      <c r="B21" s="87"/>
      <c r="C21" s="87"/>
      <c r="D21" s="87"/>
      <c r="E21" s="86"/>
      <c r="F21" s="86"/>
      <c r="G21" s="86"/>
      <c r="H21" s="86"/>
      <c r="I21" s="86"/>
      <c r="J21" s="86"/>
      <c r="K21" s="86"/>
      <c r="L21" s="86"/>
      <c r="M21" s="86"/>
      <c r="N21" s="78"/>
    </row>
    <row r="22" spans="1:14" ht="15" customHeight="1">
      <c r="A22" s="71" t="s">
        <v>209</v>
      </c>
      <c r="B22" s="76"/>
      <c r="C22" s="62"/>
      <c r="D22" s="77"/>
      <c r="E22" s="77"/>
      <c r="F22" s="77"/>
      <c r="G22" s="77"/>
      <c r="H22" s="62"/>
      <c r="I22" s="62"/>
      <c r="J22" s="62"/>
      <c r="K22" s="62"/>
      <c r="L22" s="62"/>
      <c r="M22" s="77"/>
      <c r="N22" s="78"/>
    </row>
    <row r="23" spans="1:14" ht="15" customHeight="1">
      <c r="A23" s="75" t="s">
        <v>207</v>
      </c>
      <c r="B23" s="76"/>
      <c r="C23" s="62">
        <v>2585</v>
      </c>
      <c r="D23" s="88">
        <v>107852</v>
      </c>
      <c r="E23" s="77"/>
      <c r="F23" s="77"/>
      <c r="G23" s="77"/>
      <c r="H23" s="62"/>
      <c r="I23" s="62"/>
      <c r="J23" s="62"/>
      <c r="K23" s="62"/>
      <c r="L23" s="62">
        <v>2350</v>
      </c>
      <c r="M23" s="77"/>
      <c r="N23" s="79">
        <f>SUM(B23:M23)</f>
        <v>112787</v>
      </c>
    </row>
    <row r="24" spans="1:14" ht="15" customHeight="1">
      <c r="A24" s="80" t="s">
        <v>294</v>
      </c>
      <c r="B24" s="76"/>
      <c r="C24" s="62">
        <v>2585</v>
      </c>
      <c r="D24" s="88">
        <v>150154</v>
      </c>
      <c r="E24" s="77"/>
      <c r="F24" s="77"/>
      <c r="G24" s="77"/>
      <c r="H24" s="62"/>
      <c r="I24" s="62"/>
      <c r="J24" s="62"/>
      <c r="K24" s="62"/>
      <c r="L24" s="62">
        <v>2354</v>
      </c>
      <c r="M24" s="77"/>
      <c r="N24" s="79">
        <f>SUM(B24:M24)</f>
        <v>155093</v>
      </c>
    </row>
    <row r="25" spans="1:14" ht="15" customHeight="1">
      <c r="A25" s="71" t="s">
        <v>208</v>
      </c>
      <c r="B25" s="85"/>
      <c r="C25" s="84">
        <v>2572</v>
      </c>
      <c r="D25" s="84">
        <v>150154</v>
      </c>
      <c r="E25" s="83"/>
      <c r="F25" s="221"/>
      <c r="G25" s="85"/>
      <c r="H25" s="85"/>
      <c r="I25" s="85"/>
      <c r="J25" s="85"/>
      <c r="K25" s="85"/>
      <c r="L25" s="85">
        <v>2354</v>
      </c>
      <c r="M25" s="86"/>
      <c r="N25" s="78">
        <f>SUM(C25:M25)</f>
        <v>155080</v>
      </c>
    </row>
    <row r="26" spans="1:14" ht="15" customHeight="1">
      <c r="A26" s="75" t="s">
        <v>228</v>
      </c>
      <c r="B26" s="86"/>
      <c r="C26" s="134">
        <f>C25/C24</f>
        <v>0.9949709864603482</v>
      </c>
      <c r="D26" s="135">
        <f>D25/D24</f>
        <v>1</v>
      </c>
      <c r="E26" s="134"/>
      <c r="F26" s="134"/>
      <c r="G26" s="134"/>
      <c r="H26" s="134"/>
      <c r="I26" s="134"/>
      <c r="J26" s="134"/>
      <c r="K26" s="134"/>
      <c r="L26" s="134">
        <f>L25/L24</f>
        <v>1</v>
      </c>
      <c r="M26" s="134"/>
      <c r="N26" s="142">
        <f>N25/N24</f>
        <v>0.9999161793246633</v>
      </c>
    </row>
    <row r="27" spans="1:14" ht="15" customHeight="1">
      <c r="A27" s="80"/>
      <c r="B27" s="76"/>
      <c r="C27" s="62"/>
      <c r="D27" s="77"/>
      <c r="E27" s="77"/>
      <c r="F27" s="77"/>
      <c r="G27" s="77"/>
      <c r="H27" s="62"/>
      <c r="I27" s="62"/>
      <c r="J27" s="62"/>
      <c r="K27" s="62"/>
      <c r="L27" s="62"/>
      <c r="M27" s="77"/>
      <c r="N27" s="78"/>
    </row>
    <row r="28" spans="1:14" ht="15" customHeight="1">
      <c r="A28" s="80"/>
      <c r="B28" s="76"/>
      <c r="C28" s="62"/>
      <c r="D28" s="77"/>
      <c r="E28" s="77"/>
      <c r="F28" s="77"/>
      <c r="G28" s="77"/>
      <c r="H28" s="62"/>
      <c r="I28" s="62"/>
      <c r="J28" s="62"/>
      <c r="K28" s="62"/>
      <c r="L28" s="62"/>
      <c r="M28" s="77"/>
      <c r="N28" s="78"/>
    </row>
    <row r="29" spans="1:14" ht="15" customHeight="1">
      <c r="A29" s="75"/>
      <c r="B29" s="76"/>
      <c r="C29" s="62"/>
      <c r="D29" s="77"/>
      <c r="E29" s="77"/>
      <c r="F29" s="77"/>
      <c r="G29" s="77"/>
      <c r="H29" s="62"/>
      <c r="I29" s="62"/>
      <c r="J29" s="62"/>
      <c r="K29" s="62"/>
      <c r="L29" s="62"/>
      <c r="M29" s="77"/>
      <c r="N29" s="78"/>
    </row>
    <row r="30" spans="1:14" ht="15" customHeight="1">
      <c r="A30" s="75"/>
      <c r="B30" s="76"/>
      <c r="C30" s="62"/>
      <c r="D30" s="77"/>
      <c r="E30" s="77"/>
      <c r="F30" s="77"/>
      <c r="G30" s="77"/>
      <c r="H30" s="62"/>
      <c r="I30" s="62"/>
      <c r="J30" s="62"/>
      <c r="K30" s="62"/>
      <c r="L30" s="62"/>
      <c r="M30" s="77"/>
      <c r="N30" s="78"/>
    </row>
    <row r="31" spans="1:14" ht="15" customHeight="1">
      <c r="A31" s="89"/>
      <c r="B31" s="90"/>
      <c r="C31" s="90"/>
      <c r="D31" s="90"/>
      <c r="E31" s="91"/>
      <c r="F31" s="90"/>
      <c r="G31" s="90"/>
      <c r="H31" s="90"/>
      <c r="I31" s="90"/>
      <c r="J31" s="90"/>
      <c r="K31" s="90"/>
      <c r="L31" s="90"/>
      <c r="M31" s="90"/>
      <c r="N31" s="92"/>
    </row>
    <row r="32" spans="1:14" ht="15" customHeight="1" thickBot="1">
      <c r="A32" s="93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</row>
  </sheetData>
  <sheetProtection/>
  <mergeCells count="9">
    <mergeCell ref="B2:I2"/>
    <mergeCell ref="J2:M2"/>
    <mergeCell ref="A2:A3"/>
    <mergeCell ref="N2:N4"/>
    <mergeCell ref="B3:E3"/>
    <mergeCell ref="F3:H3"/>
    <mergeCell ref="J3:K3"/>
    <mergeCell ref="L3:M3"/>
    <mergeCell ref="I3:I4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&amp;C&amp;"Book Antiqua,Félkövér"&amp;11Keszthely és Környéke Többcélú Kistérségi Társulás  2022. évi főbb bevételei &amp;R&amp;"Book Antiqua,Normál"5. sz. melléklet&amp;"Times New Roman CE,Normál"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2"/>
  <sheetViews>
    <sheetView workbookViewId="0" topLeftCell="A4">
      <selection activeCell="AM43" sqref="AM43"/>
    </sheetView>
  </sheetViews>
  <sheetFormatPr defaultColWidth="9.00390625" defaultRowHeight="12.75"/>
  <cols>
    <col min="1" max="1" width="31.125" style="493" customWidth="1"/>
    <col min="2" max="2" width="10.00390625" style="557" customWidth="1"/>
    <col min="3" max="3" width="10.875" style="558" customWidth="1"/>
    <col min="4" max="4" width="13.00390625" style="493" customWidth="1"/>
    <col min="5" max="5" width="10.375" style="493" customWidth="1"/>
    <col min="6" max="6" width="9.625" style="493" customWidth="1"/>
    <col min="7" max="7" width="10.00390625" style="493" customWidth="1"/>
    <col min="8" max="9" width="9.375" style="493" customWidth="1"/>
    <col min="10" max="10" width="9.50390625" style="493" customWidth="1"/>
    <col min="11" max="11" width="10.50390625" style="493" customWidth="1"/>
    <col min="12" max="13" width="9.125" style="493" customWidth="1"/>
    <col min="14" max="14" width="8.125" style="493" bestFit="1" customWidth="1"/>
    <col min="15" max="15" width="6.625" style="493" bestFit="1" customWidth="1"/>
    <col min="16" max="16" width="9.375" style="493" bestFit="1" customWidth="1"/>
    <col min="17" max="17" width="10.875" style="493" customWidth="1"/>
    <col min="18" max="16384" width="9.375" style="493" customWidth="1"/>
  </cols>
  <sheetData>
    <row r="1" spans="1:17" ht="14.25" customHeight="1">
      <c r="A1" s="645" t="s">
        <v>411</v>
      </c>
      <c r="B1" s="648" t="s">
        <v>193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50" t="s">
        <v>194</v>
      </c>
      <c r="N1" s="651"/>
      <c r="O1" s="651"/>
      <c r="P1" s="652"/>
      <c r="Q1" s="653" t="s">
        <v>195</v>
      </c>
    </row>
    <row r="2" spans="1:17" ht="26.25" customHeight="1">
      <c r="A2" s="646"/>
      <c r="B2" s="656" t="s">
        <v>196</v>
      </c>
      <c r="C2" s="657"/>
      <c r="D2" s="657"/>
      <c r="E2" s="657"/>
      <c r="F2" s="657"/>
      <c r="G2" s="658"/>
      <c r="H2" s="659" t="s">
        <v>197</v>
      </c>
      <c r="I2" s="660"/>
      <c r="J2" s="660"/>
      <c r="K2" s="660"/>
      <c r="L2" s="661"/>
      <c r="M2" s="659" t="s">
        <v>438</v>
      </c>
      <c r="N2" s="661"/>
      <c r="O2" s="662" t="s">
        <v>439</v>
      </c>
      <c r="P2" s="643" t="s">
        <v>440</v>
      </c>
      <c r="Q2" s="654"/>
    </row>
    <row r="3" spans="1:17" ht="28.5" customHeight="1">
      <c r="A3" s="646"/>
      <c r="B3" s="643" t="s">
        <v>295</v>
      </c>
      <c r="C3" s="643" t="s">
        <v>83</v>
      </c>
      <c r="D3" s="662" t="s">
        <v>441</v>
      </c>
      <c r="E3" s="662" t="s">
        <v>442</v>
      </c>
      <c r="F3" s="643" t="s">
        <v>443</v>
      </c>
      <c r="G3" s="665" t="s">
        <v>444</v>
      </c>
      <c r="H3" s="643" t="s">
        <v>445</v>
      </c>
      <c r="I3" s="643" t="s">
        <v>446</v>
      </c>
      <c r="J3" s="643" t="s">
        <v>447</v>
      </c>
      <c r="K3" s="662" t="s">
        <v>448</v>
      </c>
      <c r="L3" s="665" t="s">
        <v>395</v>
      </c>
      <c r="M3" s="666" t="s">
        <v>392</v>
      </c>
      <c r="N3" s="667"/>
      <c r="O3" s="663"/>
      <c r="P3" s="664"/>
      <c r="Q3" s="654"/>
    </row>
    <row r="4" spans="1:17" ht="38.25">
      <c r="A4" s="647"/>
      <c r="B4" s="644"/>
      <c r="C4" s="644"/>
      <c r="D4" s="659"/>
      <c r="E4" s="659"/>
      <c r="F4" s="644"/>
      <c r="G4" s="665"/>
      <c r="H4" s="644"/>
      <c r="I4" s="644"/>
      <c r="J4" s="644"/>
      <c r="K4" s="659"/>
      <c r="L4" s="665"/>
      <c r="M4" s="495" t="s">
        <v>449</v>
      </c>
      <c r="N4" s="495" t="s">
        <v>450</v>
      </c>
      <c r="O4" s="659"/>
      <c r="P4" s="644"/>
      <c r="Q4" s="655"/>
    </row>
    <row r="5" spans="1:17" ht="14.25" thickBot="1">
      <c r="A5" s="530">
        <v>1</v>
      </c>
      <c r="B5" s="531">
        <v>2</v>
      </c>
      <c r="C5" s="531">
        <v>3</v>
      </c>
      <c r="D5" s="531">
        <v>4</v>
      </c>
      <c r="E5" s="531">
        <v>5</v>
      </c>
      <c r="F5" s="531">
        <v>6</v>
      </c>
      <c r="G5" s="531">
        <v>7</v>
      </c>
      <c r="H5" s="531">
        <v>8</v>
      </c>
      <c r="I5" s="531">
        <v>9</v>
      </c>
      <c r="J5" s="531">
        <v>10</v>
      </c>
      <c r="K5" s="531">
        <v>11</v>
      </c>
      <c r="L5" s="531">
        <v>12</v>
      </c>
      <c r="M5" s="532">
        <v>13</v>
      </c>
      <c r="N5" s="532">
        <v>14</v>
      </c>
      <c r="O5" s="533">
        <v>15</v>
      </c>
      <c r="P5" s="534">
        <v>16</v>
      </c>
      <c r="Q5" s="535">
        <v>17</v>
      </c>
    </row>
    <row r="6" spans="1:17" ht="25.5">
      <c r="A6" s="536" t="s">
        <v>452</v>
      </c>
      <c r="B6" s="537">
        <v>9800</v>
      </c>
      <c r="C6" s="537"/>
      <c r="D6" s="537"/>
      <c r="E6" s="537">
        <v>22652</v>
      </c>
      <c r="F6" s="537"/>
      <c r="G6" s="537"/>
      <c r="H6" s="537"/>
      <c r="I6" s="537"/>
      <c r="J6" s="537"/>
      <c r="K6" s="537"/>
      <c r="L6" s="537"/>
      <c r="M6" s="537">
        <v>16739</v>
      </c>
      <c r="N6" s="537"/>
      <c r="O6" s="537"/>
      <c r="P6" s="537"/>
      <c r="Q6" s="538">
        <f>SUM(B6:P6)</f>
        <v>49191</v>
      </c>
    </row>
    <row r="7" spans="1:17" ht="14.25" customHeight="1">
      <c r="A7" s="561" t="s">
        <v>430</v>
      </c>
      <c r="B7" s="539">
        <v>12910</v>
      </c>
      <c r="C7" s="539"/>
      <c r="D7" s="539"/>
      <c r="E7" s="539">
        <v>22671</v>
      </c>
      <c r="F7" s="539"/>
      <c r="G7" s="539"/>
      <c r="H7" s="539"/>
      <c r="I7" s="539"/>
      <c r="J7" s="539"/>
      <c r="K7" s="539"/>
      <c r="L7" s="539"/>
      <c r="M7" s="539">
        <v>17486</v>
      </c>
      <c r="N7" s="539"/>
      <c r="O7" s="539"/>
      <c r="P7" s="539"/>
      <c r="Q7" s="540">
        <f>SUM(B7:P7)</f>
        <v>53067</v>
      </c>
    </row>
    <row r="8" spans="1:17" ht="15">
      <c r="A8" s="541" t="s">
        <v>99</v>
      </c>
      <c r="B8" s="539">
        <v>12910</v>
      </c>
      <c r="C8" s="539"/>
      <c r="D8" s="539"/>
      <c r="E8" s="539">
        <v>21418</v>
      </c>
      <c r="F8" s="539"/>
      <c r="G8" s="539"/>
      <c r="H8" s="539"/>
      <c r="I8" s="539"/>
      <c r="J8" s="539"/>
      <c r="K8" s="539"/>
      <c r="L8" s="539"/>
      <c r="M8" s="539">
        <v>17486</v>
      </c>
      <c r="N8" s="539"/>
      <c r="O8" s="539"/>
      <c r="P8" s="539"/>
      <c r="Q8" s="540">
        <f>SUM(B8:P8)</f>
        <v>51814</v>
      </c>
    </row>
    <row r="9" spans="1:17" ht="13.5">
      <c r="A9" s="541" t="s">
        <v>455</v>
      </c>
      <c r="B9" s="562">
        <f>B8/B7</f>
        <v>1</v>
      </c>
      <c r="C9" s="562"/>
      <c r="D9" s="562"/>
      <c r="E9" s="562">
        <f>E8/E7</f>
        <v>0.9447311543381413</v>
      </c>
      <c r="F9" s="562"/>
      <c r="G9" s="562"/>
      <c r="H9" s="562"/>
      <c r="I9" s="562"/>
      <c r="J9" s="562"/>
      <c r="K9" s="562"/>
      <c r="L9" s="562"/>
      <c r="M9" s="562">
        <f>M8/M7</f>
        <v>1</v>
      </c>
      <c r="N9" s="562"/>
      <c r="O9" s="562"/>
      <c r="P9" s="562"/>
      <c r="Q9" s="562">
        <f>Q8/Q7</f>
        <v>0.9763883392692257</v>
      </c>
    </row>
    <row r="10" spans="1:17" ht="15">
      <c r="A10" s="541"/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40"/>
    </row>
    <row r="11" spans="1:17" ht="25.5">
      <c r="A11" s="511" t="s">
        <v>453</v>
      </c>
      <c r="B11" s="539">
        <v>2000</v>
      </c>
      <c r="C11" s="539"/>
      <c r="D11" s="539"/>
      <c r="E11" s="539">
        <v>5018</v>
      </c>
      <c r="F11" s="539"/>
      <c r="G11" s="539"/>
      <c r="H11" s="539"/>
      <c r="I11" s="539"/>
      <c r="J11" s="539"/>
      <c r="K11" s="539"/>
      <c r="L11" s="539"/>
      <c r="M11" s="539">
        <v>1179</v>
      </c>
      <c r="N11" s="539"/>
      <c r="O11" s="539"/>
      <c r="P11" s="539"/>
      <c r="Q11" s="540">
        <f>SUM(B11:P11)</f>
        <v>8197</v>
      </c>
    </row>
    <row r="12" spans="1:17" ht="27">
      <c r="A12" s="507" t="s">
        <v>431</v>
      </c>
      <c r="B12" s="539">
        <v>2151</v>
      </c>
      <c r="C12" s="539"/>
      <c r="D12" s="539"/>
      <c r="E12" s="539">
        <v>5018</v>
      </c>
      <c r="F12" s="539"/>
      <c r="G12" s="539"/>
      <c r="H12" s="539"/>
      <c r="I12" s="539"/>
      <c r="J12" s="539"/>
      <c r="K12" s="539"/>
      <c r="L12" s="539"/>
      <c r="M12" s="539">
        <v>1179</v>
      </c>
      <c r="N12" s="539"/>
      <c r="O12" s="539"/>
      <c r="P12" s="539"/>
      <c r="Q12" s="540">
        <f>SUM(B12:P12)</f>
        <v>8348</v>
      </c>
    </row>
    <row r="13" spans="1:17" ht="15">
      <c r="A13" s="507" t="s">
        <v>99</v>
      </c>
      <c r="B13" s="539">
        <v>2151</v>
      </c>
      <c r="C13" s="539"/>
      <c r="D13" s="539"/>
      <c r="E13" s="539">
        <v>4887</v>
      </c>
      <c r="F13" s="539"/>
      <c r="G13" s="539"/>
      <c r="H13" s="539"/>
      <c r="I13" s="539"/>
      <c r="J13" s="539"/>
      <c r="K13" s="539"/>
      <c r="L13" s="539"/>
      <c r="M13" s="539">
        <v>1179</v>
      </c>
      <c r="N13" s="539"/>
      <c r="O13" s="539"/>
      <c r="P13" s="539"/>
      <c r="Q13" s="540">
        <f>SUM(B13:P13)</f>
        <v>8217</v>
      </c>
    </row>
    <row r="14" spans="1:17" ht="13.5">
      <c r="A14" s="511" t="s">
        <v>455</v>
      </c>
      <c r="B14" s="562">
        <f>B13/B12</f>
        <v>1</v>
      </c>
      <c r="C14" s="562"/>
      <c r="D14" s="562"/>
      <c r="E14" s="562">
        <f>E13/E12</f>
        <v>0.9738939816660024</v>
      </c>
      <c r="F14" s="562"/>
      <c r="G14" s="562"/>
      <c r="H14" s="562"/>
      <c r="I14" s="562"/>
      <c r="J14" s="562"/>
      <c r="K14" s="562"/>
      <c r="L14" s="562"/>
      <c r="M14" s="562">
        <f>M13/M12</f>
        <v>1</v>
      </c>
      <c r="N14" s="562"/>
      <c r="O14" s="562"/>
      <c r="P14" s="562"/>
      <c r="Q14" s="562">
        <f>Q13/Q12</f>
        <v>0.9843076185912794</v>
      </c>
    </row>
    <row r="15" spans="1:17" ht="15">
      <c r="A15" s="511"/>
      <c r="B15" s="539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40"/>
    </row>
    <row r="16" spans="1:17" ht="25.5">
      <c r="A16" s="542" t="s">
        <v>454</v>
      </c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>
        <v>3882</v>
      </c>
      <c r="N16" s="539"/>
      <c r="O16" s="539"/>
      <c r="P16" s="539"/>
      <c r="Q16" s="543">
        <f>SUM(B16:P16)</f>
        <v>3882</v>
      </c>
    </row>
    <row r="17" spans="1:17" ht="27">
      <c r="A17" s="507" t="s">
        <v>432</v>
      </c>
      <c r="B17" s="539"/>
      <c r="C17" s="539"/>
      <c r="D17" s="539"/>
      <c r="E17" s="539">
        <v>26</v>
      </c>
      <c r="F17" s="539"/>
      <c r="G17" s="539"/>
      <c r="H17" s="539"/>
      <c r="I17" s="539"/>
      <c r="J17" s="539"/>
      <c r="K17" s="539"/>
      <c r="L17" s="539"/>
      <c r="M17" s="539">
        <v>3882</v>
      </c>
      <c r="N17" s="539"/>
      <c r="O17" s="539"/>
      <c r="P17" s="539"/>
      <c r="Q17" s="543">
        <f>SUM(B17:P17)</f>
        <v>3908</v>
      </c>
    </row>
    <row r="18" spans="1:17" ht="15">
      <c r="A18" s="507" t="s">
        <v>99</v>
      </c>
      <c r="B18" s="539"/>
      <c r="C18" s="539"/>
      <c r="D18" s="539"/>
      <c r="E18" s="539">
        <v>26</v>
      </c>
      <c r="F18" s="539"/>
      <c r="G18" s="539"/>
      <c r="H18" s="539"/>
      <c r="I18" s="539"/>
      <c r="J18" s="539"/>
      <c r="K18" s="539"/>
      <c r="L18" s="539"/>
      <c r="M18" s="539">
        <v>3882</v>
      </c>
      <c r="N18" s="539"/>
      <c r="O18" s="539"/>
      <c r="P18" s="539"/>
      <c r="Q18" s="543">
        <f>SUM(B18:P18)</f>
        <v>3908</v>
      </c>
    </row>
    <row r="19" spans="1:17" ht="13.5">
      <c r="A19" s="542" t="s">
        <v>455</v>
      </c>
      <c r="B19" s="539"/>
      <c r="C19" s="539"/>
      <c r="D19" s="539"/>
      <c r="E19" s="562">
        <f>E18/E17</f>
        <v>1</v>
      </c>
      <c r="F19" s="562"/>
      <c r="G19" s="562"/>
      <c r="H19" s="562"/>
      <c r="I19" s="562"/>
      <c r="J19" s="562"/>
      <c r="K19" s="562"/>
      <c r="L19" s="562"/>
      <c r="M19" s="562">
        <f>M18/M17</f>
        <v>1</v>
      </c>
      <c r="N19" s="562"/>
      <c r="O19" s="562"/>
      <c r="P19" s="562"/>
      <c r="Q19" s="562">
        <f>Q18/Q17</f>
        <v>1</v>
      </c>
    </row>
    <row r="20" spans="1:17" ht="15">
      <c r="A20" s="542"/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43"/>
    </row>
    <row r="21" spans="1:17" ht="15">
      <c r="A21" s="511" t="s">
        <v>433</v>
      </c>
      <c r="B21" s="544">
        <v>2585</v>
      </c>
      <c r="C21" s="544"/>
      <c r="D21" s="544"/>
      <c r="E21" s="544">
        <v>107852</v>
      </c>
      <c r="F21" s="544"/>
      <c r="G21" s="544"/>
      <c r="H21" s="544"/>
      <c r="I21" s="544"/>
      <c r="J21" s="544"/>
      <c r="K21" s="544"/>
      <c r="L21" s="544"/>
      <c r="M21" s="544">
        <v>2350</v>
      </c>
      <c r="N21" s="544"/>
      <c r="O21" s="544"/>
      <c r="P21" s="544"/>
      <c r="Q21" s="543">
        <f>SUM(B21:P21)</f>
        <v>112787</v>
      </c>
    </row>
    <row r="22" spans="1:17" ht="15">
      <c r="A22" s="514" t="s">
        <v>433</v>
      </c>
      <c r="B22" s="544">
        <v>2585</v>
      </c>
      <c r="C22" s="544"/>
      <c r="D22" s="544"/>
      <c r="E22" s="544">
        <v>150154</v>
      </c>
      <c r="F22" s="544"/>
      <c r="G22" s="544"/>
      <c r="H22" s="544"/>
      <c r="I22" s="544"/>
      <c r="J22" s="544"/>
      <c r="K22" s="544"/>
      <c r="L22" s="544"/>
      <c r="M22" s="544">
        <v>2354</v>
      </c>
      <c r="N22" s="544"/>
      <c r="O22" s="544"/>
      <c r="P22" s="544"/>
      <c r="Q22" s="543">
        <f>SUM(B22:P22)</f>
        <v>155093</v>
      </c>
    </row>
    <row r="23" spans="1:17" ht="15">
      <c r="A23" s="514" t="s">
        <v>99</v>
      </c>
      <c r="B23" s="544">
        <v>2572</v>
      </c>
      <c r="C23" s="544"/>
      <c r="D23" s="544"/>
      <c r="E23" s="544">
        <v>150154</v>
      </c>
      <c r="F23" s="544"/>
      <c r="G23" s="544"/>
      <c r="H23" s="544"/>
      <c r="I23" s="544"/>
      <c r="J23" s="544"/>
      <c r="K23" s="544"/>
      <c r="L23" s="544"/>
      <c r="M23" s="544">
        <v>2354</v>
      </c>
      <c r="N23" s="544"/>
      <c r="O23" s="544"/>
      <c r="P23" s="544"/>
      <c r="Q23" s="543">
        <f>SUM(B23:P23)</f>
        <v>155080</v>
      </c>
    </row>
    <row r="24" spans="1:17" ht="13.5">
      <c r="A24" s="563" t="s">
        <v>455</v>
      </c>
      <c r="B24" s="564">
        <f>B23/B22</f>
        <v>0.9949709864603482</v>
      </c>
      <c r="C24" s="564"/>
      <c r="D24" s="564"/>
      <c r="E24" s="564">
        <f>E23/E22</f>
        <v>1</v>
      </c>
      <c r="F24" s="564"/>
      <c r="G24" s="564"/>
      <c r="H24" s="564"/>
      <c r="I24" s="564"/>
      <c r="J24" s="564"/>
      <c r="K24" s="564"/>
      <c r="L24" s="564"/>
      <c r="M24" s="564">
        <f>M23/M22</f>
        <v>1</v>
      </c>
      <c r="N24" s="564"/>
      <c r="O24" s="564"/>
      <c r="P24" s="564"/>
      <c r="Q24" s="564">
        <f>Q23/Q22</f>
        <v>0.9999161793246633</v>
      </c>
    </row>
    <row r="25" spans="1:17" ht="15.75" thickBot="1">
      <c r="A25" s="545"/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7"/>
    </row>
    <row r="26" spans="1:17" ht="15">
      <c r="A26" s="548" t="s">
        <v>226</v>
      </c>
      <c r="B26" s="549">
        <f>SUM(B6,B11,B21)</f>
        <v>14385</v>
      </c>
      <c r="C26" s="550"/>
      <c r="D26" s="550"/>
      <c r="E26" s="549">
        <f>SUM(E6,E11,E16,E21,)</f>
        <v>135522</v>
      </c>
      <c r="F26" s="550"/>
      <c r="G26" s="550"/>
      <c r="H26" s="550"/>
      <c r="I26" s="550"/>
      <c r="J26" s="550"/>
      <c r="K26" s="550"/>
      <c r="L26" s="550"/>
      <c r="M26" s="549">
        <f>SUM(M6,M11,M16,M21)</f>
        <v>24150</v>
      </c>
      <c r="N26" s="550"/>
      <c r="O26" s="550"/>
      <c r="P26" s="550"/>
      <c r="Q26" s="551">
        <f>SUM(Q6,Q11,Q16,Q21)</f>
        <v>174057</v>
      </c>
    </row>
    <row r="27" spans="1:17" ht="27.75">
      <c r="A27" s="514" t="s">
        <v>435</v>
      </c>
      <c r="B27" s="552">
        <f>SUM(B7,B12,B17,B22)</f>
        <v>17646</v>
      </c>
      <c r="C27" s="552"/>
      <c r="D27" s="552"/>
      <c r="E27" s="552">
        <f>SUM(E7,E12,E17,E22)</f>
        <v>177869</v>
      </c>
      <c r="F27" s="552"/>
      <c r="G27" s="552"/>
      <c r="H27" s="552"/>
      <c r="I27" s="552"/>
      <c r="J27" s="552"/>
      <c r="K27" s="552"/>
      <c r="L27" s="552"/>
      <c r="M27" s="552">
        <f>SUM(M7,M12,M17,M22)</f>
        <v>24901</v>
      </c>
      <c r="N27" s="552"/>
      <c r="O27" s="552"/>
      <c r="P27" s="552"/>
      <c r="Q27" s="552">
        <f>SUM(Q7,Q12,Q17,Q22)</f>
        <v>220416</v>
      </c>
    </row>
    <row r="28" spans="1:17" ht="15">
      <c r="A28" s="514" t="s">
        <v>99</v>
      </c>
      <c r="B28" s="552">
        <f>SUM(B8,B13,B18,B23)</f>
        <v>17633</v>
      </c>
      <c r="C28" s="552"/>
      <c r="D28" s="552"/>
      <c r="E28" s="552">
        <f>SUM(E8,E13,E18,E23)</f>
        <v>176485</v>
      </c>
      <c r="F28" s="552"/>
      <c r="G28" s="552"/>
      <c r="H28" s="552"/>
      <c r="I28" s="552"/>
      <c r="J28" s="552"/>
      <c r="K28" s="552"/>
      <c r="L28" s="552"/>
      <c r="M28" s="552">
        <f>SUM(M7,M13,M18,M23)</f>
        <v>24901</v>
      </c>
      <c r="N28" s="552"/>
      <c r="O28" s="552"/>
      <c r="P28" s="552"/>
      <c r="Q28" s="552">
        <f>SUM(B28:P28)</f>
        <v>219019</v>
      </c>
    </row>
    <row r="29" spans="1:17" s="521" customFormat="1" ht="15">
      <c r="A29" s="553" t="s">
        <v>451</v>
      </c>
      <c r="B29" s="552">
        <f>B28-B30</f>
        <v>15482</v>
      </c>
      <c r="C29" s="552"/>
      <c r="D29" s="552"/>
      <c r="E29" s="552">
        <f>E28-E30</f>
        <v>171598</v>
      </c>
      <c r="F29" s="552"/>
      <c r="G29" s="552"/>
      <c r="H29" s="552"/>
      <c r="I29" s="552"/>
      <c r="J29" s="552"/>
      <c r="K29" s="552"/>
      <c r="L29" s="552"/>
      <c r="M29" s="552">
        <f>M28-M30</f>
        <v>23722</v>
      </c>
      <c r="N29" s="552"/>
      <c r="O29" s="552"/>
      <c r="P29" s="552"/>
      <c r="Q29" s="552">
        <f>Q28-Q30</f>
        <v>210802</v>
      </c>
    </row>
    <row r="30" spans="1:17" s="521" customFormat="1" ht="15.75" thickBot="1">
      <c r="A30" s="526" t="s">
        <v>437</v>
      </c>
      <c r="B30" s="554">
        <v>2151</v>
      </c>
      <c r="C30" s="555"/>
      <c r="D30" s="555"/>
      <c r="E30" s="554">
        <v>4887</v>
      </c>
      <c r="F30" s="555"/>
      <c r="G30" s="555"/>
      <c r="H30" s="555"/>
      <c r="I30" s="555"/>
      <c r="J30" s="555"/>
      <c r="K30" s="555"/>
      <c r="L30" s="555"/>
      <c r="M30" s="554">
        <v>1179</v>
      </c>
      <c r="N30" s="555"/>
      <c r="O30" s="555"/>
      <c r="P30" s="555"/>
      <c r="Q30" s="556">
        <f>SUM(B30:P30)</f>
        <v>8217</v>
      </c>
    </row>
    <row r="31" ht="13.5">
      <c r="M31" s="559"/>
    </row>
    <row r="32" spans="13:17" ht="13.5">
      <c r="M32" s="559"/>
      <c r="Q32" s="560"/>
    </row>
  </sheetData>
  <sheetProtection/>
  <mergeCells count="21">
    <mergeCell ref="C3:C4"/>
    <mergeCell ref="D3:D4"/>
    <mergeCell ref="E3:E4"/>
    <mergeCell ref="F3:F4"/>
    <mergeCell ref="G3:G4"/>
    <mergeCell ref="P2:P4"/>
    <mergeCell ref="I3:I4"/>
    <mergeCell ref="J3:J4"/>
    <mergeCell ref="K3:K4"/>
    <mergeCell ref="L3:L4"/>
    <mergeCell ref="M3:N3"/>
    <mergeCell ref="B3:B4"/>
    <mergeCell ref="H3:H4"/>
    <mergeCell ref="A1:A4"/>
    <mergeCell ref="B1:L1"/>
    <mergeCell ref="M1:P1"/>
    <mergeCell ref="Q1:Q4"/>
    <mergeCell ref="B2:G2"/>
    <mergeCell ref="H2:L2"/>
    <mergeCell ref="M2:N2"/>
    <mergeCell ref="O2:O4"/>
  </mergeCells>
  <printOptions/>
  <pageMargins left="0.31496062992125984" right="0.2362204724409449" top="1.2825" bottom="0.35433070866141736" header="0.2362204724409449" footer="0.2362204724409449"/>
  <pageSetup fitToHeight="1" fitToWidth="1" horizontalDpi="600" verticalDpi="600" orientation="landscape" paperSize="9" scale="70" r:id="rId1"/>
  <headerFooter>
    <oddHeader>&amp;C&amp;"Book Antiqua,Félkövér"&amp;11Keszthely és Környéke Kistérségi Többcélú Társulás
2022. évi bevételei&amp;R&amp;"Book Antiqua,Félkövér"6. melléklet
ezer Ft</oddHead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view="pageLayout" workbookViewId="0" topLeftCell="A5">
      <selection activeCell="C17" sqref="C17"/>
    </sheetView>
  </sheetViews>
  <sheetFormatPr defaultColWidth="10.625" defaultRowHeight="12.75"/>
  <cols>
    <col min="1" max="1" width="30.00390625" style="63" customWidth="1"/>
    <col min="2" max="2" width="13.625" style="63" customWidth="1"/>
    <col min="3" max="3" width="18.00390625" style="63" customWidth="1"/>
    <col min="4" max="4" width="14.125" style="63" customWidth="1"/>
    <col min="5" max="5" width="11.625" style="63" customWidth="1"/>
    <col min="6" max="11" width="13.625" style="63" customWidth="1"/>
    <col min="12" max="12" width="18.875" style="63" customWidth="1"/>
    <col min="13" max="14" width="13.625" style="63" customWidth="1"/>
    <col min="15" max="16384" width="10.625" style="63" customWidth="1"/>
  </cols>
  <sheetData>
    <row r="1" ht="14.25" thickBot="1">
      <c r="N1" s="290" t="s">
        <v>300</v>
      </c>
    </row>
    <row r="2" spans="1:14" ht="27.75" customHeight="1" thickBot="1">
      <c r="A2" s="668" t="s">
        <v>192</v>
      </c>
      <c r="B2" s="675" t="s">
        <v>210</v>
      </c>
      <c r="C2" s="676"/>
      <c r="D2" s="676"/>
      <c r="E2" s="676"/>
      <c r="F2" s="676"/>
      <c r="G2" s="676"/>
      <c r="H2" s="676"/>
      <c r="I2" s="676"/>
      <c r="J2" s="676"/>
      <c r="K2" s="676"/>
      <c r="L2" s="677" t="s">
        <v>344</v>
      </c>
      <c r="M2" s="680" t="s">
        <v>211</v>
      </c>
      <c r="N2" s="683" t="s">
        <v>212</v>
      </c>
    </row>
    <row r="3" spans="1:14" ht="15" customHeight="1">
      <c r="A3" s="669"/>
      <c r="B3" s="671" t="s">
        <v>213</v>
      </c>
      <c r="C3" s="671"/>
      <c r="D3" s="671"/>
      <c r="E3" s="671"/>
      <c r="F3" s="671"/>
      <c r="G3" s="671"/>
      <c r="H3" s="671"/>
      <c r="I3" s="671" t="s">
        <v>214</v>
      </c>
      <c r="J3" s="671"/>
      <c r="K3" s="672"/>
      <c r="L3" s="678"/>
      <c r="M3" s="681"/>
      <c r="N3" s="684"/>
    </row>
    <row r="4" spans="1:14" ht="15">
      <c r="A4" s="670"/>
      <c r="B4" s="673" t="s">
        <v>80</v>
      </c>
      <c r="C4" s="673" t="s">
        <v>341</v>
      </c>
      <c r="D4" s="673" t="s">
        <v>37</v>
      </c>
      <c r="E4" s="673" t="s">
        <v>342</v>
      </c>
      <c r="F4" s="686" t="s">
        <v>84</v>
      </c>
      <c r="G4" s="686"/>
      <c r="H4" s="686"/>
      <c r="I4" s="673" t="s">
        <v>340</v>
      </c>
      <c r="J4" s="673" t="s">
        <v>85</v>
      </c>
      <c r="K4" s="687" t="s">
        <v>215</v>
      </c>
      <c r="L4" s="678"/>
      <c r="M4" s="681"/>
      <c r="N4" s="684"/>
    </row>
    <row r="5" spans="1:14" ht="45.75" thickBot="1">
      <c r="A5" s="291" t="s">
        <v>199</v>
      </c>
      <c r="B5" s="674"/>
      <c r="C5" s="674"/>
      <c r="D5" s="674"/>
      <c r="E5" s="674"/>
      <c r="F5" s="97" t="s">
        <v>216</v>
      </c>
      <c r="G5" s="97" t="s">
        <v>343</v>
      </c>
      <c r="H5" s="97" t="s">
        <v>217</v>
      </c>
      <c r="I5" s="674"/>
      <c r="J5" s="674"/>
      <c r="K5" s="688"/>
      <c r="L5" s="679"/>
      <c r="M5" s="682"/>
      <c r="N5" s="685"/>
    </row>
    <row r="6" spans="1:14" ht="17.25" thickBot="1">
      <c r="A6" s="98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  <c r="J6" s="99">
        <v>10</v>
      </c>
      <c r="K6" s="100">
        <v>11</v>
      </c>
      <c r="L6" s="100">
        <v>12</v>
      </c>
      <c r="M6" s="101">
        <v>13</v>
      </c>
      <c r="N6" s="102">
        <v>14</v>
      </c>
    </row>
    <row r="7" spans="1:14" ht="15" customHeight="1">
      <c r="A7" s="103" t="s">
        <v>204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</row>
    <row r="8" spans="1:14" ht="15" customHeight="1">
      <c r="A8" s="106" t="s">
        <v>218</v>
      </c>
      <c r="B8" s="104">
        <f>SUM(B15,B24)</f>
        <v>122380</v>
      </c>
      <c r="C8" s="104">
        <f aca="true" t="shared" si="0" ref="C8:M8">SUM(C15,C24)</f>
        <v>17227</v>
      </c>
      <c r="D8" s="104">
        <f t="shared" si="0"/>
        <v>26592</v>
      </c>
      <c r="E8" s="104"/>
      <c r="F8" s="104">
        <f t="shared" si="0"/>
        <v>7060</v>
      </c>
      <c r="G8" s="104"/>
      <c r="H8" s="104"/>
      <c r="I8" s="104">
        <f t="shared" si="0"/>
        <v>798</v>
      </c>
      <c r="J8" s="104"/>
      <c r="K8" s="104"/>
      <c r="L8" s="104">
        <f t="shared" si="0"/>
        <v>93947</v>
      </c>
      <c r="M8" s="104">
        <f t="shared" si="0"/>
        <v>268004</v>
      </c>
      <c r="N8" s="105">
        <v>36</v>
      </c>
    </row>
    <row r="9" spans="1:14" ht="15" customHeight="1">
      <c r="A9" s="106" t="s">
        <v>219</v>
      </c>
      <c r="B9" s="104">
        <f>SUM(B16,B25)</f>
        <v>159062</v>
      </c>
      <c r="C9" s="104">
        <f>SUM(C16,C25)</f>
        <v>21980</v>
      </c>
      <c r="D9" s="104">
        <f>SUM(D16,D25)</f>
        <v>31516</v>
      </c>
      <c r="E9" s="104"/>
      <c r="F9" s="104">
        <f>SUM(F16,F25)</f>
        <v>7060</v>
      </c>
      <c r="G9" s="104"/>
      <c r="H9" s="104"/>
      <c r="I9" s="104">
        <f>SUM(I16,I25)</f>
        <v>798</v>
      </c>
      <c r="J9" s="104"/>
      <c r="K9" s="104"/>
      <c r="L9" s="104">
        <f>SUM(L16,L25)</f>
        <v>136249</v>
      </c>
      <c r="M9" s="104">
        <f>SUM(B9:L9)</f>
        <v>356665</v>
      </c>
      <c r="N9" s="105">
        <v>36</v>
      </c>
    </row>
    <row r="10" spans="1:14" ht="15" customHeight="1">
      <c r="A10" s="107" t="s">
        <v>99</v>
      </c>
      <c r="B10" s="104">
        <f>SUM(B17,B26)</f>
        <v>136062</v>
      </c>
      <c r="C10" s="104">
        <f>SUM(C17,C26)</f>
        <v>19007</v>
      </c>
      <c r="D10" s="104">
        <f>SUM(D17,D26)</f>
        <v>18658</v>
      </c>
      <c r="E10" s="104"/>
      <c r="F10" s="104">
        <f>SUM(F17,F26)</f>
        <v>7060</v>
      </c>
      <c r="G10" s="104"/>
      <c r="H10" s="104"/>
      <c r="I10" s="104">
        <f>SUM(I17,I26)</f>
        <v>395</v>
      </c>
      <c r="J10" s="104"/>
      <c r="K10" s="104"/>
      <c r="L10" s="104">
        <f>SUM(L17,L26)</f>
        <v>136249</v>
      </c>
      <c r="M10" s="104">
        <f>SUM(B10:L10)</f>
        <v>317431</v>
      </c>
      <c r="N10" s="105">
        <v>36</v>
      </c>
    </row>
    <row r="11" spans="1:14" ht="15" customHeight="1">
      <c r="A11" s="75" t="s">
        <v>228</v>
      </c>
      <c r="B11" s="138">
        <f>B10/B9</f>
        <v>0.8554022959600659</v>
      </c>
      <c r="C11" s="138">
        <f>C10/C9</f>
        <v>0.8647406733393994</v>
      </c>
      <c r="D11" s="138">
        <f>D10/D9</f>
        <v>0.5920167533951008</v>
      </c>
      <c r="E11" s="138"/>
      <c r="F11" s="138">
        <f>F10/F9</f>
        <v>1</v>
      </c>
      <c r="G11" s="138"/>
      <c r="H11" s="138"/>
      <c r="I11" s="138">
        <f>I10/I9</f>
        <v>0.4949874686716792</v>
      </c>
      <c r="J11" s="138"/>
      <c r="K11" s="138"/>
      <c r="L11" s="138">
        <f>L10/L9</f>
        <v>1</v>
      </c>
      <c r="M11" s="138">
        <f>M10/M9</f>
        <v>0.8899976168112935</v>
      </c>
      <c r="N11" s="105"/>
    </row>
    <row r="12" spans="1:14" ht="15" customHeight="1">
      <c r="A12" s="108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14" ht="15" customHeight="1">
      <c r="A13" s="108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4" ht="15" customHeight="1">
      <c r="A14" s="108" t="s">
        <v>338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111"/>
    </row>
    <row r="15" spans="1:14" ht="15" customHeight="1">
      <c r="A15" s="108" t="s">
        <v>220</v>
      </c>
      <c r="B15" s="109">
        <v>118506</v>
      </c>
      <c r="C15" s="109">
        <v>16720</v>
      </c>
      <c r="D15" s="109">
        <v>19193</v>
      </c>
      <c r="E15" s="109"/>
      <c r="F15" s="109"/>
      <c r="G15" s="109"/>
      <c r="H15" s="109"/>
      <c r="I15" s="109">
        <v>798</v>
      </c>
      <c r="J15" s="109"/>
      <c r="K15" s="109"/>
      <c r="L15" s="109"/>
      <c r="M15" s="109">
        <f>SUM(B15:L15)</f>
        <v>155217</v>
      </c>
      <c r="N15" s="111">
        <v>35</v>
      </c>
    </row>
    <row r="16" spans="1:14" ht="15" customHeight="1">
      <c r="A16" s="112" t="s">
        <v>221</v>
      </c>
      <c r="B16" s="109">
        <v>155178</v>
      </c>
      <c r="C16" s="109">
        <v>21470</v>
      </c>
      <c r="D16" s="109">
        <v>24126</v>
      </c>
      <c r="E16" s="109"/>
      <c r="F16" s="109"/>
      <c r="G16" s="109"/>
      <c r="H16" s="109"/>
      <c r="I16" s="109">
        <v>798</v>
      </c>
      <c r="J16" s="109"/>
      <c r="K16" s="109"/>
      <c r="L16" s="109"/>
      <c r="M16" s="109">
        <f>SUM(B16:L16)</f>
        <v>201572</v>
      </c>
      <c r="N16" s="111">
        <v>35</v>
      </c>
    </row>
    <row r="17" spans="1:14" ht="15" customHeight="1">
      <c r="A17" s="113" t="s">
        <v>206</v>
      </c>
      <c r="B17" s="104">
        <v>132187</v>
      </c>
      <c r="C17" s="104">
        <v>18500</v>
      </c>
      <c r="D17" s="104">
        <v>14865</v>
      </c>
      <c r="E17" s="104"/>
      <c r="F17" s="104"/>
      <c r="G17" s="104"/>
      <c r="H17" s="104"/>
      <c r="I17" s="104">
        <v>395</v>
      </c>
      <c r="J17" s="104"/>
      <c r="K17" s="104"/>
      <c r="L17" s="104"/>
      <c r="M17" s="104">
        <f>SUM(B17:L17)</f>
        <v>165947</v>
      </c>
      <c r="N17" s="111">
        <v>32</v>
      </c>
    </row>
    <row r="18" spans="1:14" ht="15" customHeight="1">
      <c r="A18" s="75" t="s">
        <v>231</v>
      </c>
      <c r="B18" s="139">
        <f>B17/B16</f>
        <v>0.8518411114977639</v>
      </c>
      <c r="C18" s="139">
        <f>C17/C16</f>
        <v>0.8616674429436423</v>
      </c>
      <c r="D18" s="139">
        <f>D17/D16</f>
        <v>0.6161402636160159</v>
      </c>
      <c r="E18" s="139"/>
      <c r="F18" s="139"/>
      <c r="G18" s="139"/>
      <c r="H18" s="139"/>
      <c r="I18" s="139">
        <f>I17/I16</f>
        <v>0.4949874686716792</v>
      </c>
      <c r="J18" s="139"/>
      <c r="K18" s="139"/>
      <c r="L18" s="139"/>
      <c r="M18" s="139">
        <f>M17/M16</f>
        <v>0.8232641438295001</v>
      </c>
      <c r="N18" s="388"/>
    </row>
    <row r="19" spans="1:14" ht="15" customHeight="1">
      <c r="A19" s="114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15"/>
      <c r="M19" s="116"/>
      <c r="N19" s="117"/>
    </row>
    <row r="20" spans="1:14" ht="15" customHeight="1">
      <c r="A20" s="114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15"/>
      <c r="M20" s="116"/>
      <c r="N20" s="117"/>
    </row>
    <row r="21" spans="1:14" ht="15" customHeight="1">
      <c r="A21" s="114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15"/>
      <c r="M21" s="116"/>
      <c r="N21" s="117"/>
    </row>
    <row r="22" spans="1:14" ht="15" customHeight="1">
      <c r="A22" s="114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4"/>
      <c r="N22" s="111"/>
    </row>
    <row r="23" spans="1:14" ht="15" customHeight="1">
      <c r="A23" s="108" t="s">
        <v>222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4"/>
      <c r="N23" s="111"/>
    </row>
    <row r="24" spans="1:14" ht="15" customHeight="1">
      <c r="A24" s="108" t="s">
        <v>220</v>
      </c>
      <c r="B24" s="109">
        <v>3874</v>
      </c>
      <c r="C24" s="109">
        <v>507</v>
      </c>
      <c r="D24" s="109">
        <v>7399</v>
      </c>
      <c r="E24" s="109"/>
      <c r="F24" s="109">
        <v>7060</v>
      </c>
      <c r="G24" s="109"/>
      <c r="H24" s="109"/>
      <c r="I24" s="109"/>
      <c r="J24" s="109"/>
      <c r="K24" s="109"/>
      <c r="L24" s="109">
        <v>93947</v>
      </c>
      <c r="M24" s="109">
        <f>SUM(B24:L24)</f>
        <v>112787</v>
      </c>
      <c r="N24" s="111">
        <v>1</v>
      </c>
    </row>
    <row r="25" spans="1:14" ht="15" customHeight="1">
      <c r="A25" s="112" t="s">
        <v>221</v>
      </c>
      <c r="B25" s="109">
        <v>3884</v>
      </c>
      <c r="C25" s="109">
        <v>510</v>
      </c>
      <c r="D25" s="109">
        <v>7390</v>
      </c>
      <c r="E25" s="109"/>
      <c r="F25" s="109">
        <v>7060</v>
      </c>
      <c r="G25" s="109"/>
      <c r="H25" s="109"/>
      <c r="I25" s="109"/>
      <c r="J25" s="109"/>
      <c r="K25" s="109"/>
      <c r="L25" s="109">
        <v>136249</v>
      </c>
      <c r="M25" s="109">
        <f>SUM(B25:L25)</f>
        <v>155093</v>
      </c>
      <c r="N25" s="111">
        <v>1</v>
      </c>
    </row>
    <row r="26" spans="1:14" ht="15" customHeight="1">
      <c r="A26" s="113" t="s">
        <v>206</v>
      </c>
      <c r="B26" s="104">
        <v>3875</v>
      </c>
      <c r="C26" s="104">
        <v>507</v>
      </c>
      <c r="D26" s="104">
        <v>3793</v>
      </c>
      <c r="E26" s="104"/>
      <c r="F26" s="104">
        <v>7060</v>
      </c>
      <c r="G26" s="104"/>
      <c r="H26" s="104"/>
      <c r="I26" s="104"/>
      <c r="J26" s="104"/>
      <c r="K26" s="104"/>
      <c r="L26" s="104">
        <v>136249</v>
      </c>
      <c r="M26" s="104">
        <f>SUM(B26:L26)</f>
        <v>151484</v>
      </c>
      <c r="N26" s="111">
        <v>1</v>
      </c>
    </row>
    <row r="27" spans="1:14" ht="15" customHeight="1">
      <c r="A27" s="75" t="s">
        <v>231</v>
      </c>
      <c r="B27" s="139">
        <f>B26/B25</f>
        <v>0.9976828012358393</v>
      </c>
      <c r="C27" s="139">
        <f>C26/C25</f>
        <v>0.9941176470588236</v>
      </c>
      <c r="D27" s="139">
        <f>D26/D25</f>
        <v>0.5132611637347767</v>
      </c>
      <c r="E27" s="139"/>
      <c r="F27" s="139">
        <f>F26/F25</f>
        <v>1</v>
      </c>
      <c r="G27" s="139"/>
      <c r="H27" s="139"/>
      <c r="I27" s="139"/>
      <c r="J27" s="139"/>
      <c r="K27" s="139"/>
      <c r="L27" s="139">
        <f>L26/L25</f>
        <v>1</v>
      </c>
      <c r="M27" s="139">
        <f>M26/M25</f>
        <v>0.9767300909776715</v>
      </c>
      <c r="N27" s="111"/>
    </row>
    <row r="28" spans="1:14" ht="15" customHeight="1">
      <c r="A28" s="114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5"/>
      <c r="N28" s="111"/>
    </row>
    <row r="29" spans="1:14" ht="15" customHeight="1">
      <c r="A29" s="114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5"/>
      <c r="N29" s="111"/>
    </row>
    <row r="30" spans="1:14" ht="15" customHeight="1">
      <c r="A30" s="114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5"/>
      <c r="N30" s="111"/>
    </row>
    <row r="31" spans="1:14" ht="15" customHeight="1">
      <c r="A31" s="114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5"/>
      <c r="N31" s="111"/>
    </row>
    <row r="32" spans="1:14" ht="15" customHeight="1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5"/>
      <c r="N32" s="111"/>
    </row>
    <row r="33" spans="1:14" ht="15" customHeight="1">
      <c r="A33" s="114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5"/>
      <c r="N33" s="111"/>
    </row>
    <row r="34" spans="1:14" ht="15" customHeight="1" thickBot="1">
      <c r="A34" s="118"/>
      <c r="B34" s="119"/>
      <c r="C34" s="119"/>
      <c r="D34" s="119"/>
      <c r="E34" s="119"/>
      <c r="F34" s="119"/>
      <c r="G34" s="120"/>
      <c r="H34" s="119"/>
      <c r="I34" s="119"/>
      <c r="J34" s="119"/>
      <c r="K34" s="119"/>
      <c r="L34" s="119"/>
      <c r="M34" s="119"/>
      <c r="N34" s="121"/>
    </row>
  </sheetData>
  <sheetProtection/>
  <mergeCells count="15">
    <mergeCell ref="L2:L5"/>
    <mergeCell ref="M2:M5"/>
    <mergeCell ref="N2:N5"/>
    <mergeCell ref="F4:H4"/>
    <mergeCell ref="I4:I5"/>
    <mergeCell ref="J4:J5"/>
    <mergeCell ref="K4:K5"/>
    <mergeCell ref="A2:A4"/>
    <mergeCell ref="B3:H3"/>
    <mergeCell ref="I3:K3"/>
    <mergeCell ref="B4:B5"/>
    <mergeCell ref="C4:C5"/>
    <mergeCell ref="D4:D5"/>
    <mergeCell ref="E4:E5"/>
    <mergeCell ref="B2:K2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Header>&amp;C&amp;"Book Antiqua,Félkövér"&amp;11Keszthely és Környéke Többcélú Kistérségi Társulás 2022. évi  főbb  kiadásai  &amp;R&amp;"Book Antiqua,Normál"7. sz.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"/>
  <sheetViews>
    <sheetView workbookViewId="0" topLeftCell="A5">
      <selection activeCell="S24" sqref="S24"/>
    </sheetView>
  </sheetViews>
  <sheetFormatPr defaultColWidth="9.00390625" defaultRowHeight="12.75"/>
  <cols>
    <col min="1" max="1" width="28.375" style="529" customWidth="1"/>
    <col min="2" max="2" width="9.625" style="493" customWidth="1"/>
    <col min="3" max="3" width="8.50390625" style="493" customWidth="1"/>
    <col min="4" max="4" width="8.625" style="493" customWidth="1"/>
    <col min="5" max="5" width="8.375" style="493" customWidth="1"/>
    <col min="6" max="6" width="11.125" style="493" customWidth="1"/>
    <col min="7" max="7" width="11.875" style="493" customWidth="1"/>
    <col min="8" max="9" width="8.00390625" style="493" customWidth="1"/>
    <col min="10" max="10" width="9.875" style="493" customWidth="1"/>
    <col min="11" max="12" width="8.00390625" style="493" customWidth="1"/>
    <col min="13" max="14" width="8.375" style="493" customWidth="1"/>
    <col min="15" max="15" width="8.00390625" style="493" customWidth="1"/>
    <col min="16" max="16" width="9.00390625" style="493" customWidth="1"/>
    <col min="17" max="17" width="8.125" style="493" customWidth="1"/>
    <col min="18" max="18" width="7.875" style="521" customWidth="1"/>
    <col min="19" max="19" width="9.875" style="521" customWidth="1"/>
    <col min="20" max="16384" width="9.375" style="493" customWidth="1"/>
  </cols>
  <sheetData>
    <row r="1" spans="1:19" ht="14.25">
      <c r="A1" s="645" t="s">
        <v>411</v>
      </c>
      <c r="B1" s="689" t="s">
        <v>210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1"/>
      <c r="P1" s="692" t="s">
        <v>42</v>
      </c>
      <c r="Q1" s="693"/>
      <c r="R1" s="694"/>
      <c r="S1" s="695" t="s">
        <v>211</v>
      </c>
    </row>
    <row r="2" spans="1:19" ht="13.5" customHeight="1">
      <c r="A2" s="646"/>
      <c r="B2" s="698" t="s">
        <v>213</v>
      </c>
      <c r="C2" s="699"/>
      <c r="D2" s="699"/>
      <c r="E2" s="699"/>
      <c r="F2" s="699"/>
      <c r="G2" s="699"/>
      <c r="H2" s="699"/>
      <c r="I2" s="700"/>
      <c r="J2" s="701" t="s">
        <v>412</v>
      </c>
      <c r="K2" s="702"/>
      <c r="L2" s="702"/>
      <c r="M2" s="702"/>
      <c r="N2" s="702"/>
      <c r="O2" s="703"/>
      <c r="P2" s="665" t="s">
        <v>413</v>
      </c>
      <c r="Q2" s="662" t="s">
        <v>414</v>
      </c>
      <c r="R2" s="665" t="s">
        <v>415</v>
      </c>
      <c r="S2" s="696"/>
    </row>
    <row r="3" spans="1:19" ht="20.25" customHeight="1">
      <c r="A3" s="646"/>
      <c r="B3" s="662" t="s">
        <v>416</v>
      </c>
      <c r="C3" s="643" t="s">
        <v>417</v>
      </c>
      <c r="D3" s="643" t="s">
        <v>37</v>
      </c>
      <c r="E3" s="643" t="s">
        <v>418</v>
      </c>
      <c r="F3" s="704" t="s">
        <v>84</v>
      </c>
      <c r="G3" s="705"/>
      <c r="H3" s="705"/>
      <c r="I3" s="706"/>
      <c r="J3" s="665" t="s">
        <v>419</v>
      </c>
      <c r="K3" s="665" t="s">
        <v>420</v>
      </c>
      <c r="L3" s="665" t="s">
        <v>393</v>
      </c>
      <c r="M3" s="665"/>
      <c r="N3" s="665"/>
      <c r="O3" s="665"/>
      <c r="P3" s="665"/>
      <c r="Q3" s="663"/>
      <c r="R3" s="665"/>
      <c r="S3" s="696"/>
    </row>
    <row r="4" spans="1:19" ht="76.5">
      <c r="A4" s="647"/>
      <c r="B4" s="659"/>
      <c r="C4" s="644"/>
      <c r="D4" s="644"/>
      <c r="E4" s="644"/>
      <c r="F4" s="496" t="s">
        <v>421</v>
      </c>
      <c r="G4" s="494" t="s">
        <v>422</v>
      </c>
      <c r="H4" s="497" t="s">
        <v>423</v>
      </c>
      <c r="I4" s="497" t="s">
        <v>424</v>
      </c>
      <c r="J4" s="665"/>
      <c r="K4" s="665"/>
      <c r="L4" s="494" t="s">
        <v>425</v>
      </c>
      <c r="M4" s="494" t="s">
        <v>426</v>
      </c>
      <c r="N4" s="494" t="s">
        <v>427</v>
      </c>
      <c r="O4" s="497" t="s">
        <v>428</v>
      </c>
      <c r="P4" s="665"/>
      <c r="Q4" s="659"/>
      <c r="R4" s="665"/>
      <c r="S4" s="697"/>
    </row>
    <row r="5" spans="1:19" ht="15" thickBot="1">
      <c r="A5" s="498">
        <v>1</v>
      </c>
      <c r="B5" s="499">
        <v>2</v>
      </c>
      <c r="C5" s="499">
        <v>3</v>
      </c>
      <c r="D5" s="500">
        <v>4</v>
      </c>
      <c r="E5" s="499">
        <v>5</v>
      </c>
      <c r="F5" s="499">
        <v>6</v>
      </c>
      <c r="G5" s="499">
        <v>7</v>
      </c>
      <c r="H5" s="499">
        <v>8</v>
      </c>
      <c r="I5" s="499">
        <v>9</v>
      </c>
      <c r="J5" s="499">
        <v>10</v>
      </c>
      <c r="K5" s="499">
        <v>11</v>
      </c>
      <c r="L5" s="499">
        <v>12</v>
      </c>
      <c r="M5" s="499">
        <v>13</v>
      </c>
      <c r="N5" s="499">
        <v>14</v>
      </c>
      <c r="O5" s="499">
        <v>15</v>
      </c>
      <c r="P5" s="499">
        <v>16</v>
      </c>
      <c r="Q5" s="499">
        <v>17</v>
      </c>
      <c r="R5" s="499">
        <v>18</v>
      </c>
      <c r="S5" s="501">
        <v>19</v>
      </c>
    </row>
    <row r="6" spans="1:21" ht="26.25">
      <c r="A6" s="502" t="s">
        <v>452</v>
      </c>
      <c r="B6" s="503">
        <v>98303</v>
      </c>
      <c r="C6" s="503">
        <v>14300</v>
      </c>
      <c r="D6" s="503">
        <v>12576</v>
      </c>
      <c r="E6" s="503"/>
      <c r="F6" s="503"/>
      <c r="G6" s="503"/>
      <c r="H6" s="503"/>
      <c r="I6" s="503"/>
      <c r="J6" s="503">
        <v>449</v>
      </c>
      <c r="K6" s="503"/>
      <c r="L6" s="503"/>
      <c r="M6" s="503"/>
      <c r="N6" s="503"/>
      <c r="O6" s="503"/>
      <c r="P6" s="503"/>
      <c r="Q6" s="503"/>
      <c r="R6" s="503"/>
      <c r="S6" s="504">
        <f>SUM(B6:R6)</f>
        <v>125628</v>
      </c>
      <c r="T6" s="505"/>
      <c r="U6" s="506"/>
    </row>
    <row r="7" spans="1:21" ht="26.25">
      <c r="A7" s="510" t="s">
        <v>430</v>
      </c>
      <c r="B7" s="508">
        <v>126543</v>
      </c>
      <c r="C7" s="508">
        <v>17994</v>
      </c>
      <c r="D7" s="508">
        <v>17567</v>
      </c>
      <c r="E7" s="508"/>
      <c r="F7" s="508"/>
      <c r="G7" s="508"/>
      <c r="H7" s="508"/>
      <c r="I7" s="508"/>
      <c r="J7" s="508">
        <v>449</v>
      </c>
      <c r="K7" s="508"/>
      <c r="L7" s="508"/>
      <c r="M7" s="508"/>
      <c r="N7" s="508"/>
      <c r="O7" s="508"/>
      <c r="P7" s="508"/>
      <c r="Q7" s="508"/>
      <c r="R7" s="508"/>
      <c r="S7" s="509">
        <f>SUM(B7:R7)</f>
        <v>162553</v>
      </c>
      <c r="T7" s="505"/>
      <c r="U7" s="506"/>
    </row>
    <row r="8" spans="1:21" ht="14.25" customHeight="1">
      <c r="A8" s="510" t="s">
        <v>99</v>
      </c>
      <c r="B8" s="508">
        <v>108300</v>
      </c>
      <c r="C8" s="508">
        <v>15637</v>
      </c>
      <c r="D8" s="508">
        <v>9864</v>
      </c>
      <c r="E8" s="508"/>
      <c r="F8" s="508"/>
      <c r="G8" s="508"/>
      <c r="H8" s="508"/>
      <c r="I8" s="508"/>
      <c r="J8" s="508">
        <v>371</v>
      </c>
      <c r="K8" s="508"/>
      <c r="L8" s="508"/>
      <c r="M8" s="508"/>
      <c r="N8" s="508"/>
      <c r="O8" s="508"/>
      <c r="P8" s="508"/>
      <c r="Q8" s="508"/>
      <c r="R8" s="508"/>
      <c r="S8" s="509">
        <f>SUM(B8:R8)</f>
        <v>134172</v>
      </c>
      <c r="T8" s="505"/>
      <c r="U8" s="506"/>
    </row>
    <row r="9" spans="1:21" ht="14.25">
      <c r="A9" s="510"/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9"/>
      <c r="T9" s="505"/>
      <c r="U9" s="506"/>
    </row>
    <row r="10" spans="1:20" ht="39">
      <c r="A10" s="511" t="s">
        <v>453</v>
      </c>
      <c r="B10" s="512">
        <v>6612</v>
      </c>
      <c r="C10" s="512">
        <v>669</v>
      </c>
      <c r="D10" s="512">
        <v>3395</v>
      </c>
      <c r="E10" s="512"/>
      <c r="F10" s="512"/>
      <c r="G10" s="512"/>
      <c r="H10" s="512"/>
      <c r="I10" s="512"/>
      <c r="J10" s="512">
        <v>25</v>
      </c>
      <c r="K10" s="512"/>
      <c r="L10" s="512"/>
      <c r="M10" s="512"/>
      <c r="N10" s="512"/>
      <c r="O10" s="512"/>
      <c r="P10" s="512"/>
      <c r="Q10" s="512"/>
      <c r="R10" s="512"/>
      <c r="S10" s="513">
        <f>SUM(B10:R10)</f>
        <v>10701</v>
      </c>
      <c r="T10" s="505"/>
    </row>
    <row r="11" spans="1:20" ht="26.25">
      <c r="A11" s="510" t="s">
        <v>431</v>
      </c>
      <c r="B11" s="508">
        <v>7709</v>
      </c>
      <c r="C11" s="508">
        <v>763</v>
      </c>
      <c r="D11" s="508">
        <v>3337</v>
      </c>
      <c r="E11" s="508"/>
      <c r="F11" s="508"/>
      <c r="G11" s="508"/>
      <c r="H11" s="508"/>
      <c r="I11" s="508"/>
      <c r="J11" s="508">
        <v>25</v>
      </c>
      <c r="K11" s="508"/>
      <c r="L11" s="508"/>
      <c r="M11" s="508"/>
      <c r="N11" s="508"/>
      <c r="O11" s="508"/>
      <c r="P11" s="508"/>
      <c r="Q11" s="508"/>
      <c r="R11" s="508"/>
      <c r="S11" s="509">
        <f>SUM(B11:R11)</f>
        <v>11834</v>
      </c>
      <c r="T11" s="505"/>
    </row>
    <row r="12" spans="1:20" ht="14.25">
      <c r="A12" s="510" t="s">
        <v>99</v>
      </c>
      <c r="B12" s="508">
        <v>7635</v>
      </c>
      <c r="C12" s="508">
        <v>736</v>
      </c>
      <c r="D12" s="508">
        <v>3103</v>
      </c>
      <c r="E12" s="508"/>
      <c r="F12" s="508"/>
      <c r="G12" s="508"/>
      <c r="H12" s="508"/>
      <c r="I12" s="508"/>
      <c r="J12" s="508">
        <v>10</v>
      </c>
      <c r="K12" s="508"/>
      <c r="L12" s="508"/>
      <c r="M12" s="508"/>
      <c r="N12" s="508"/>
      <c r="O12" s="508"/>
      <c r="P12" s="508"/>
      <c r="Q12" s="508"/>
      <c r="R12" s="508"/>
      <c r="S12" s="509">
        <f>SUM(B12:R12)</f>
        <v>11484</v>
      </c>
      <c r="T12" s="505"/>
    </row>
    <row r="13" spans="1:20" ht="14.25">
      <c r="A13" s="510"/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9"/>
      <c r="T13" s="505"/>
    </row>
    <row r="14" spans="1:21" ht="26.25">
      <c r="A14" s="510" t="s">
        <v>454</v>
      </c>
      <c r="B14" s="508">
        <v>13591</v>
      </c>
      <c r="C14" s="508">
        <v>1751</v>
      </c>
      <c r="D14" s="508">
        <v>3222</v>
      </c>
      <c r="E14" s="508"/>
      <c r="F14" s="508"/>
      <c r="G14" s="508"/>
      <c r="H14" s="508"/>
      <c r="I14" s="508"/>
      <c r="J14" s="508">
        <v>324</v>
      </c>
      <c r="K14" s="508"/>
      <c r="L14" s="508"/>
      <c r="M14" s="508"/>
      <c r="N14" s="508"/>
      <c r="O14" s="508"/>
      <c r="P14" s="508"/>
      <c r="Q14" s="508"/>
      <c r="R14" s="508"/>
      <c r="S14" s="509">
        <f>SUM(B14:R14)</f>
        <v>18888</v>
      </c>
      <c r="T14" s="505"/>
      <c r="U14" s="506"/>
    </row>
    <row r="15" spans="1:21" ht="26.25">
      <c r="A15" s="510" t="s">
        <v>432</v>
      </c>
      <c r="B15" s="508">
        <v>20926</v>
      </c>
      <c r="C15" s="508">
        <v>2713</v>
      </c>
      <c r="D15" s="508">
        <v>3222</v>
      </c>
      <c r="E15" s="508"/>
      <c r="F15" s="508"/>
      <c r="G15" s="508"/>
      <c r="H15" s="508"/>
      <c r="I15" s="508"/>
      <c r="J15" s="508">
        <v>324</v>
      </c>
      <c r="K15" s="508"/>
      <c r="L15" s="508"/>
      <c r="M15" s="508"/>
      <c r="N15" s="508"/>
      <c r="O15" s="508"/>
      <c r="P15" s="508"/>
      <c r="Q15" s="508"/>
      <c r="R15" s="508"/>
      <c r="S15" s="509">
        <f>SUM(B15:R15)</f>
        <v>27185</v>
      </c>
      <c r="T15" s="505"/>
      <c r="U15" s="506"/>
    </row>
    <row r="16" spans="1:21" ht="14.25">
      <c r="A16" s="510" t="s">
        <v>99</v>
      </c>
      <c r="B16" s="508">
        <v>16253</v>
      </c>
      <c r="C16" s="508">
        <v>2127</v>
      </c>
      <c r="D16" s="508">
        <v>1897</v>
      </c>
      <c r="E16" s="508"/>
      <c r="F16" s="508"/>
      <c r="G16" s="508"/>
      <c r="H16" s="508"/>
      <c r="I16" s="508"/>
      <c r="J16" s="508">
        <v>14</v>
      </c>
      <c r="K16" s="508"/>
      <c r="L16" s="508"/>
      <c r="M16" s="508"/>
      <c r="N16" s="508"/>
      <c r="O16" s="508"/>
      <c r="P16" s="508"/>
      <c r="Q16" s="508"/>
      <c r="R16" s="508"/>
      <c r="S16" s="509">
        <f>SUM(B16:R16)</f>
        <v>20291</v>
      </c>
      <c r="T16" s="505"/>
      <c r="U16" s="506"/>
    </row>
    <row r="17" spans="1:21" ht="14.25">
      <c r="A17" s="510"/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9"/>
      <c r="T17" s="505"/>
      <c r="U17" s="506"/>
    </row>
    <row r="18" spans="1:21" ht="14.25">
      <c r="A18" s="511" t="s">
        <v>456</v>
      </c>
      <c r="B18" s="512">
        <v>3874</v>
      </c>
      <c r="C18" s="512">
        <v>507</v>
      </c>
      <c r="D18" s="512">
        <v>7399</v>
      </c>
      <c r="E18" s="512"/>
      <c r="F18" s="512">
        <v>7060</v>
      </c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3">
        <f>SUM(B18:R18)</f>
        <v>18840</v>
      </c>
      <c r="T18" s="505"/>
      <c r="U18" s="506"/>
    </row>
    <row r="19" spans="1:21" ht="14.25">
      <c r="A19" s="511" t="s">
        <v>433</v>
      </c>
      <c r="B19" s="512">
        <v>3884</v>
      </c>
      <c r="C19" s="512">
        <v>510</v>
      </c>
      <c r="D19" s="512">
        <v>7390</v>
      </c>
      <c r="E19" s="512"/>
      <c r="F19" s="512">
        <v>7060</v>
      </c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3">
        <f>SUM(B19:R19)</f>
        <v>18844</v>
      </c>
      <c r="T19" s="505"/>
      <c r="U19" s="506"/>
    </row>
    <row r="20" spans="1:21" ht="14.25">
      <c r="A20" s="511" t="s">
        <v>99</v>
      </c>
      <c r="B20" s="512">
        <v>3874</v>
      </c>
      <c r="C20" s="512">
        <v>507</v>
      </c>
      <c r="D20" s="512">
        <v>3794</v>
      </c>
      <c r="E20" s="512"/>
      <c r="F20" s="512">
        <v>7060</v>
      </c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3">
        <f>SUM(B20:R20)</f>
        <v>15235</v>
      </c>
      <c r="T20" s="505"/>
      <c r="U20" s="506"/>
    </row>
    <row r="21" spans="1:21" ht="15" thickBot="1">
      <c r="A21" s="515"/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7"/>
      <c r="T21" s="505"/>
      <c r="U21" s="506"/>
    </row>
    <row r="22" spans="1:19" s="521" customFormat="1" ht="15">
      <c r="A22" s="518" t="s">
        <v>434</v>
      </c>
      <c r="B22" s="519">
        <f aca="true" t="shared" si="0" ref="B22:D24">SUM(B6,B10,B14,B18)</f>
        <v>122380</v>
      </c>
      <c r="C22" s="519">
        <f t="shared" si="0"/>
        <v>17227</v>
      </c>
      <c r="D22" s="519">
        <f t="shared" si="0"/>
        <v>26592</v>
      </c>
      <c r="E22" s="519"/>
      <c r="F22" s="519">
        <f>SUM(F6,F10,F14,F18)</f>
        <v>7060</v>
      </c>
      <c r="G22" s="519"/>
      <c r="H22" s="519"/>
      <c r="I22" s="519"/>
      <c r="J22" s="519">
        <f>SUM(J6,J10,J14,J18)</f>
        <v>798</v>
      </c>
      <c r="K22" s="519"/>
      <c r="L22" s="519"/>
      <c r="M22" s="519"/>
      <c r="N22" s="519"/>
      <c r="O22" s="519"/>
      <c r="P22" s="519"/>
      <c r="Q22" s="519"/>
      <c r="R22" s="519"/>
      <c r="S22" s="520">
        <f>SUM(S6,S10,S14,S18)</f>
        <v>174057</v>
      </c>
    </row>
    <row r="23" spans="1:19" s="521" customFormat="1" ht="15">
      <c r="A23" s="514" t="s">
        <v>429</v>
      </c>
      <c r="B23" s="522">
        <f t="shared" si="0"/>
        <v>159062</v>
      </c>
      <c r="C23" s="522">
        <f t="shared" si="0"/>
        <v>21980</v>
      </c>
      <c r="D23" s="522">
        <f t="shared" si="0"/>
        <v>31516</v>
      </c>
      <c r="E23" s="522"/>
      <c r="F23" s="522">
        <f>SUM(F7,F11,F15,F19)</f>
        <v>7060</v>
      </c>
      <c r="G23" s="522"/>
      <c r="H23" s="522"/>
      <c r="I23" s="522"/>
      <c r="J23" s="522">
        <f>SUM(J7,J11,J15,J19)</f>
        <v>798</v>
      </c>
      <c r="K23" s="522"/>
      <c r="L23" s="522"/>
      <c r="M23" s="522"/>
      <c r="N23" s="522"/>
      <c r="O23" s="522"/>
      <c r="P23" s="522"/>
      <c r="Q23" s="522"/>
      <c r="R23" s="522"/>
      <c r="S23" s="523">
        <f>SUM(S7,S11,S15,S19)</f>
        <v>220416</v>
      </c>
    </row>
    <row r="24" spans="1:19" s="521" customFormat="1" ht="26.25">
      <c r="A24" s="511" t="s">
        <v>435</v>
      </c>
      <c r="B24" s="522">
        <f t="shared" si="0"/>
        <v>136062</v>
      </c>
      <c r="C24" s="522">
        <f t="shared" si="0"/>
        <v>19007</v>
      </c>
      <c r="D24" s="522">
        <f t="shared" si="0"/>
        <v>18658</v>
      </c>
      <c r="E24" s="522"/>
      <c r="F24" s="522">
        <f>SUM(F8,F12,F16,F20)</f>
        <v>7060</v>
      </c>
      <c r="G24" s="522"/>
      <c r="H24" s="522"/>
      <c r="I24" s="522"/>
      <c r="J24" s="522">
        <f>SUM(J8,J12,J16,J20)</f>
        <v>395</v>
      </c>
      <c r="K24" s="522"/>
      <c r="L24" s="522"/>
      <c r="M24" s="522"/>
      <c r="N24" s="522"/>
      <c r="O24" s="522"/>
      <c r="P24" s="522"/>
      <c r="Q24" s="522"/>
      <c r="R24" s="522"/>
      <c r="S24" s="523">
        <f>SUM(S8,S12,S16,S20)</f>
        <v>181182</v>
      </c>
    </row>
    <row r="25" spans="1:19" s="521" customFormat="1" ht="15">
      <c r="A25" s="524" t="s">
        <v>436</v>
      </c>
      <c r="B25" s="525">
        <f>B24-B26</f>
        <v>128427</v>
      </c>
      <c r="C25" s="525">
        <f>C24-C26</f>
        <v>18271</v>
      </c>
      <c r="D25" s="525">
        <f>D24-D26</f>
        <v>15555</v>
      </c>
      <c r="E25" s="525"/>
      <c r="F25" s="525">
        <f>F24-F26</f>
        <v>6850</v>
      </c>
      <c r="G25" s="525"/>
      <c r="H25" s="525"/>
      <c r="I25" s="525"/>
      <c r="J25" s="525">
        <f>J24-J26</f>
        <v>385</v>
      </c>
      <c r="K25" s="525"/>
      <c r="L25" s="525"/>
      <c r="M25" s="525"/>
      <c r="N25" s="525"/>
      <c r="O25" s="525"/>
      <c r="P25" s="525"/>
      <c r="Q25" s="525"/>
      <c r="R25" s="525"/>
      <c r="S25" s="525">
        <f>S24-S26</f>
        <v>169488</v>
      </c>
    </row>
    <row r="26" spans="1:22" s="521" customFormat="1" ht="15.75" thickBot="1">
      <c r="A26" s="526" t="s">
        <v>437</v>
      </c>
      <c r="B26" s="527">
        <v>7635</v>
      </c>
      <c r="C26" s="527">
        <v>736</v>
      </c>
      <c r="D26" s="527">
        <v>3103</v>
      </c>
      <c r="E26" s="527"/>
      <c r="F26" s="527">
        <v>210</v>
      </c>
      <c r="G26" s="527"/>
      <c r="H26" s="527"/>
      <c r="I26" s="527"/>
      <c r="J26" s="527">
        <v>10</v>
      </c>
      <c r="K26" s="527"/>
      <c r="L26" s="527"/>
      <c r="M26" s="527"/>
      <c r="N26" s="527"/>
      <c r="O26" s="527"/>
      <c r="P26" s="527"/>
      <c r="Q26" s="527"/>
      <c r="R26" s="527"/>
      <c r="S26" s="528">
        <f>SUM(B26:R26)</f>
        <v>11694</v>
      </c>
      <c r="V26" s="493"/>
    </row>
  </sheetData>
  <sheetProtection/>
  <mergeCells count="17">
    <mergeCell ref="L3:O3"/>
    <mergeCell ref="C3:C4"/>
    <mergeCell ref="D3:D4"/>
    <mergeCell ref="E3:E4"/>
    <mergeCell ref="F3:I3"/>
    <mergeCell ref="J3:J4"/>
    <mergeCell ref="K3:K4"/>
    <mergeCell ref="A1:A4"/>
    <mergeCell ref="B1:O1"/>
    <mergeCell ref="P1:R1"/>
    <mergeCell ref="S1:S4"/>
    <mergeCell ref="B2:I2"/>
    <mergeCell ref="J2:O2"/>
    <mergeCell ref="P2:P4"/>
    <mergeCell ref="Q2:Q4"/>
    <mergeCell ref="R2:R4"/>
    <mergeCell ref="B3:B4"/>
  </mergeCells>
  <printOptions/>
  <pageMargins left="0.31496062992125984" right="0.1968503937007874" top="1.2075" bottom="0.35433070866141736" header="0.1968503937007874" footer="0.1968503937007874"/>
  <pageSetup fitToHeight="1" fitToWidth="1" horizontalDpi="600" verticalDpi="600" orientation="landscape" paperSize="9" scale="71" r:id="rId1"/>
  <headerFooter>
    <oddHeader>&amp;C&amp;"Book Antiqua,Félkövér"&amp;11Keszthely Város Önkormányzata
2022. évi főbb kiadásai jogcím-csoportonként és feladatonként&amp;R&amp;"Book Antiqua,Félkövér"8. melléklet
ezer Ft</oddHeader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view="pageLayout" workbookViewId="0" topLeftCell="A1">
      <selection activeCell="E14" sqref="E14"/>
    </sheetView>
  </sheetViews>
  <sheetFormatPr defaultColWidth="9.125" defaultRowHeight="12.75"/>
  <cols>
    <col min="1" max="1" width="5.50390625" style="345" customWidth="1"/>
    <col min="2" max="2" width="55.875" style="346" customWidth="1"/>
    <col min="3" max="3" width="14.125" style="347" bestFit="1" customWidth="1"/>
    <col min="4" max="5" width="14.125" style="347" customWidth="1"/>
    <col min="6" max="6" width="11.625" style="328" bestFit="1" customWidth="1"/>
    <col min="7" max="7" width="14.125" style="328" bestFit="1" customWidth="1"/>
    <col min="8" max="8" width="11.625" style="328" customWidth="1"/>
    <col min="9" max="9" width="9.125" style="328" customWidth="1"/>
    <col min="10" max="10" width="10.00390625" style="328" bestFit="1" customWidth="1"/>
    <col min="11" max="13" width="9.125" style="328" customWidth="1"/>
    <col min="14" max="14" width="9.125" style="348" customWidth="1"/>
    <col min="15" max="16384" width="9.125" style="328" customWidth="1"/>
  </cols>
  <sheetData>
    <row r="1" spans="1:8" ht="45.75" thickBot="1">
      <c r="A1" s="322" t="s">
        <v>53</v>
      </c>
      <c r="B1" s="323" t="s">
        <v>359</v>
      </c>
      <c r="C1" s="324" t="s">
        <v>25</v>
      </c>
      <c r="D1" s="325" t="s">
        <v>86</v>
      </c>
      <c r="E1" s="326" t="s">
        <v>99</v>
      </c>
      <c r="F1" s="325" t="s">
        <v>360</v>
      </c>
      <c r="G1" s="327" t="s">
        <v>361</v>
      </c>
      <c r="H1" s="351" t="s">
        <v>26</v>
      </c>
    </row>
    <row r="2" spans="1:8" s="333" customFormat="1" ht="30">
      <c r="A2" s="329">
        <v>1</v>
      </c>
      <c r="B2" s="330" t="s">
        <v>362</v>
      </c>
      <c r="C2" s="331"/>
      <c r="D2" s="331"/>
      <c r="E2" s="331"/>
      <c r="F2" s="331"/>
      <c r="G2" s="332"/>
      <c r="H2" s="352"/>
    </row>
    <row r="3" spans="1:8" s="333" customFormat="1" ht="16.5">
      <c r="A3" s="334"/>
      <c r="B3" s="371" t="s">
        <v>363</v>
      </c>
      <c r="C3" s="398">
        <v>604</v>
      </c>
      <c r="D3" s="398">
        <v>604</v>
      </c>
      <c r="E3" s="398">
        <v>341</v>
      </c>
      <c r="F3" s="398">
        <v>341</v>
      </c>
      <c r="G3" s="335"/>
      <c r="H3" s="353">
        <f>E3/D3</f>
        <v>0.5645695364238411</v>
      </c>
    </row>
    <row r="4" spans="1:8" s="333" customFormat="1" ht="16.5">
      <c r="A4" s="334"/>
      <c r="B4" s="372" t="s">
        <v>364</v>
      </c>
      <c r="C4" s="337">
        <v>194</v>
      </c>
      <c r="D4" s="337">
        <v>194</v>
      </c>
      <c r="E4" s="337">
        <v>54</v>
      </c>
      <c r="F4" s="337">
        <v>44</v>
      </c>
      <c r="G4" s="338">
        <v>10</v>
      </c>
      <c r="H4" s="352">
        <f>E4/D4</f>
        <v>0.27835051546391754</v>
      </c>
    </row>
    <row r="5" spans="1:8" s="333" customFormat="1" ht="16.5">
      <c r="A5" s="334"/>
      <c r="B5" s="373"/>
      <c r="C5" s="337"/>
      <c r="D5" s="337"/>
      <c r="E5" s="337"/>
      <c r="F5" s="337"/>
      <c r="G5" s="338"/>
      <c r="H5" s="352"/>
    </row>
    <row r="6" spans="1:8" s="333" customFormat="1" ht="15">
      <c r="A6" s="334"/>
      <c r="B6" s="374" t="s">
        <v>367</v>
      </c>
      <c r="C6" s="339">
        <v>798</v>
      </c>
      <c r="D6" s="339">
        <v>798</v>
      </c>
      <c r="E6" s="339">
        <v>395</v>
      </c>
      <c r="F6" s="339">
        <f>SUM(F3:F4)</f>
        <v>385</v>
      </c>
      <c r="G6" s="389">
        <f>SUM(G3:G4)</f>
        <v>10</v>
      </c>
      <c r="H6" s="352">
        <f>E6/D6</f>
        <v>0.4949874686716792</v>
      </c>
    </row>
    <row r="7" spans="1:8" s="333" customFormat="1" ht="16.5">
      <c r="A7" s="334"/>
      <c r="B7" s="336"/>
      <c r="C7" s="337"/>
      <c r="D7" s="337"/>
      <c r="E7" s="337"/>
      <c r="F7" s="337"/>
      <c r="G7" s="338"/>
      <c r="H7" s="349"/>
    </row>
    <row r="8" spans="1:8" s="340" customFormat="1" ht="16.5">
      <c r="A8" s="334"/>
      <c r="B8" s="336"/>
      <c r="C8" s="337"/>
      <c r="D8" s="337"/>
      <c r="E8" s="337"/>
      <c r="F8" s="337"/>
      <c r="G8" s="341"/>
      <c r="H8" s="350"/>
    </row>
    <row r="9" spans="1:8" s="340" customFormat="1" ht="30.75" thickBot="1">
      <c r="A9" s="342"/>
      <c r="B9" s="343" t="s">
        <v>365</v>
      </c>
      <c r="C9" s="344">
        <v>798</v>
      </c>
      <c r="D9" s="344">
        <v>798</v>
      </c>
      <c r="E9" s="344">
        <v>395</v>
      </c>
      <c r="F9" s="344">
        <v>385</v>
      </c>
      <c r="G9" s="390">
        <v>10</v>
      </c>
      <c r="H9" s="399">
        <f>E9/D9</f>
        <v>0.4949874686716792</v>
      </c>
    </row>
    <row r="10" ht="16.5"/>
    <row r="11" ht="16.5">
      <c r="N11" s="328"/>
    </row>
    <row r="12" spans="1:8" ht="16.5">
      <c r="A12" s="375"/>
      <c r="B12" s="375"/>
      <c r="C12" s="375"/>
      <c r="D12" s="375"/>
      <c r="E12" s="375"/>
      <c r="F12" s="375"/>
      <c r="G12" s="375"/>
      <c r="H12" s="376"/>
    </row>
    <row r="13" spans="1:8" ht="16.5">
      <c r="A13" s="377"/>
      <c r="B13" s="378"/>
      <c r="C13" s="379"/>
      <c r="D13" s="379"/>
      <c r="E13" s="379"/>
      <c r="F13" s="379"/>
      <c r="G13" s="379"/>
      <c r="H13" s="347"/>
    </row>
    <row r="14" spans="1:8" ht="16.5">
      <c r="A14" s="377"/>
      <c r="B14" s="380"/>
      <c r="C14" s="381"/>
      <c r="D14" s="381"/>
      <c r="E14" s="381"/>
      <c r="F14" s="381"/>
      <c r="G14" s="379"/>
      <c r="H14" s="382"/>
    </row>
    <row r="15" spans="1:8" ht="16.5">
      <c r="A15" s="377"/>
      <c r="B15" s="378"/>
      <c r="C15" s="379"/>
      <c r="D15" s="379"/>
      <c r="E15" s="379"/>
      <c r="F15" s="379"/>
      <c r="G15" s="379"/>
      <c r="H15" s="383"/>
    </row>
    <row r="16" spans="1:8" ht="16.5">
      <c r="A16" s="377"/>
      <c r="B16" s="378"/>
      <c r="C16" s="379"/>
      <c r="D16" s="379"/>
      <c r="E16" s="379"/>
      <c r="F16" s="379"/>
      <c r="G16" s="379"/>
      <c r="H16" s="383"/>
    </row>
    <row r="17" spans="1:8" ht="16.5">
      <c r="A17" s="377"/>
      <c r="B17" s="384"/>
      <c r="C17" s="381"/>
      <c r="D17" s="381"/>
      <c r="E17" s="381"/>
      <c r="F17" s="381"/>
      <c r="G17" s="381"/>
      <c r="H17" s="383"/>
    </row>
    <row r="18" spans="1:8" ht="16.5">
      <c r="A18" s="377"/>
      <c r="B18" s="378"/>
      <c r="C18" s="379"/>
      <c r="D18" s="379"/>
      <c r="E18" s="379"/>
      <c r="F18" s="379"/>
      <c r="G18" s="385"/>
      <c r="H18" s="383"/>
    </row>
    <row r="19" spans="1:8" ht="16.5">
      <c r="A19" s="377"/>
      <c r="B19" s="384"/>
      <c r="C19" s="386"/>
      <c r="D19" s="386"/>
      <c r="E19" s="386"/>
      <c r="F19" s="386"/>
      <c r="G19" s="381"/>
      <c r="H19" s="383"/>
    </row>
  </sheetData>
  <sheetProtection/>
  <printOptions/>
  <pageMargins left="0.44" right="0.2362204724409449" top="1.1531666666666667" bottom="0.15748031496062992" header="0.2362204724409449" footer="0.1968503937007874"/>
  <pageSetup fitToHeight="1" fitToWidth="1" horizontalDpi="600" verticalDpi="600" orientation="portrait" paperSize="9" scale="76" r:id="rId3"/>
  <headerFooter>
    <oddHeader>&amp;C&amp;"Book Antiqua,Félkövér"&amp;11Keszthely és Környéke Kistérségi Többcélú Társulás 2022. évi
beruházási és felújítási kiadásai feladatonként&amp;R&amp;"Book Antiqua,Félkövér"9.  melléklet
ezer Ft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Dr. Orosz Márta</cp:lastModifiedBy>
  <cp:lastPrinted>2023-04-25T08:12:50Z</cp:lastPrinted>
  <dcterms:created xsi:type="dcterms:W3CDTF">1999-10-30T10:30:45Z</dcterms:created>
  <dcterms:modified xsi:type="dcterms:W3CDTF">2023-04-25T08:14:11Z</dcterms:modified>
  <cp:category/>
  <cp:version/>
  <cp:contentType/>
  <cp:contentStatus/>
</cp:coreProperties>
</file>