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3170" tabRatio="727" activeTab="8"/>
  </bookViews>
  <sheets>
    <sheet name="1. 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  <sheet name="15." sheetId="15" r:id="rId15"/>
    <sheet name="16." sheetId="16" r:id="rId16"/>
    <sheet name="17." sheetId="17" r:id="rId17"/>
  </sheets>
  <definedNames>
    <definedName name="_xlnm.Print_Titles" localSheetId="9">'10.'!$1:$2</definedName>
    <definedName name="_xlnm.Print_Titles" localSheetId="5">'6.'!$1:$5</definedName>
    <definedName name="_xlnm.Print_Titles" localSheetId="7">'8.'!$1:$5</definedName>
    <definedName name="_xlnm.Print_Titles" localSheetId="8">'9.'!$1:$1</definedName>
    <definedName name="_xlnm.Print_Area" localSheetId="2">'3.'!$A$1:$F$42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D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<sst xmlns="http://schemas.openxmlformats.org/spreadsheetml/2006/main" count="690" uniqueCount="479">
  <si>
    <t xml:space="preserve">1. Kapott előlegek </t>
  </si>
  <si>
    <t>2. Továbbadási célból folyósított támogatások</t>
  </si>
  <si>
    <t xml:space="preserve">3. Más szervezetet megillető bevételek elszámolása </t>
  </si>
  <si>
    <t>4. Forgótőke elszámolása</t>
  </si>
  <si>
    <t>7. - felhalmozási célú átvett pénzeszközre</t>
  </si>
  <si>
    <t>II. Költségvetési évet követően esedékes követ.</t>
  </si>
  <si>
    <t>6. - működési célú átvett pénzeszközre</t>
  </si>
  <si>
    <t>J./ Kincstári számlavez. kapcs. elszámolások</t>
  </si>
  <si>
    <t>K./ Passzív időbeli elhatárolások</t>
  </si>
  <si>
    <t>III. Követelés jellegű sajátos elszámolások</t>
  </si>
  <si>
    <t xml:space="preserve">1.- Eredményszemléletű bevételek elhatárolása </t>
  </si>
  <si>
    <t>1. Adott előlegek</t>
  </si>
  <si>
    <t>2. - Költségek, ráfordítások elhat.</t>
  </si>
  <si>
    <t>E./ Egyéb sajátos eszköz-oldali elszámolások</t>
  </si>
  <si>
    <t>3. - Halasztott eredmény-szemléletű bevételek elhat.</t>
  </si>
  <si>
    <t>F./Aktív időbeli elhatárolás</t>
  </si>
  <si>
    <t>2. Vagyonkez. adott eszk.</t>
  </si>
  <si>
    <t>1. Üzemelt.kez. adott eszk.</t>
  </si>
  <si>
    <t>IV. Koncesszióba, vagyon-kezelésbe, üzemelt.kez. adott eszközök</t>
  </si>
  <si>
    <t>1. - közhatalmi bevételre</t>
  </si>
  <si>
    <t>2. - működési bevételre</t>
  </si>
  <si>
    <t>3. - felhalmozási bevételre</t>
  </si>
  <si>
    <t>4. - műk.célú átvett pénzeszk</t>
  </si>
  <si>
    <t>5. - felhalmozási célú átvett pénzeszközre</t>
  </si>
  <si>
    <t>I./ Egyéb sajátos forrásoldali elszámolások</t>
  </si>
  <si>
    <t>Eredeti előirányzat</t>
  </si>
  <si>
    <t>T/M %</t>
  </si>
  <si>
    <t>A.</t>
  </si>
  <si>
    <t xml:space="preserve">Költségvetési bevételek </t>
  </si>
  <si>
    <t>Önkormányzatok működési támogatásai</t>
  </si>
  <si>
    <t xml:space="preserve">Működési bevételek </t>
  </si>
  <si>
    <t>ebből: kapott kamatok</t>
  </si>
  <si>
    <t>Egyéb működési célú támogatások államháztartáson belülről</t>
  </si>
  <si>
    <t>Egyéb működési célú pénzeszközátvétel</t>
  </si>
  <si>
    <t>B.</t>
  </si>
  <si>
    <t xml:space="preserve">Költségvetési kiadások </t>
  </si>
  <si>
    <t xml:space="preserve">Munkaadókat terhelő járulékok </t>
  </si>
  <si>
    <t>Dologi kiadások</t>
  </si>
  <si>
    <t>Támogatásértékű működési kiadások</t>
  </si>
  <si>
    <t>Működési célú pénzeszköz átadások</t>
  </si>
  <si>
    <t>Működési céltartalék</t>
  </si>
  <si>
    <t>C.</t>
  </si>
  <si>
    <t>Finanszírozási kiadások</t>
  </si>
  <si>
    <t xml:space="preserve">Működési célú hitel törlesztése </t>
  </si>
  <si>
    <t>Államháztartáson belüli megelőlegez. folyósítása</t>
  </si>
  <si>
    <t>D.</t>
  </si>
  <si>
    <t xml:space="preserve">Finanszírozási bevételek </t>
  </si>
  <si>
    <t>Maradvány igénybevétel</t>
  </si>
  <si>
    <t>Államháztartáson belüli megelőlegezések</t>
  </si>
  <si>
    <t xml:space="preserve">Engedélyezett létszám </t>
  </si>
  <si>
    <t>Elvonások és befizetések</t>
  </si>
  <si>
    <t>VAGYONKIMUTATÁS
a könyvviteli mérlegben értékkel szereplő forrásokról</t>
  </si>
  <si>
    <t>állományi 
érték</t>
  </si>
  <si>
    <t>Sor-szám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</si>
  <si>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</si>
  <si>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</si>
  <si>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</si>
  <si>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</si>
  <si>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</si>
  <si>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</si>
  <si>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</si>
  <si>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</si>
  <si>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</si>
  <si>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</si>
  <si>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</si>
  <si>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</si>
  <si>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</si>
  <si>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</si>
  <si>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</si>
  <si>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23.</t>
  </si>
  <si>
    <t>24.</t>
  </si>
  <si>
    <t>25.</t>
  </si>
  <si>
    <t>26.</t>
  </si>
  <si>
    <t>27.</t>
  </si>
  <si>
    <t>28.</t>
  </si>
  <si>
    <t>29.</t>
  </si>
  <si>
    <t>Bevételek</t>
  </si>
  <si>
    <t>Kiadások</t>
  </si>
  <si>
    <t>Általános tartalék</t>
  </si>
  <si>
    <t>Megnevezés</t>
  </si>
  <si>
    <t>Személyi juttatások</t>
  </si>
  <si>
    <t>30.</t>
  </si>
  <si>
    <t>31.</t>
  </si>
  <si>
    <t>Közhatalmi bevételek</t>
  </si>
  <si>
    <t>Egyéb működési célú kiadások</t>
  </si>
  <si>
    <t>Felújítások</t>
  </si>
  <si>
    <t>Módosított előirányzat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</si>
  <si>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</si>
  <si>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</si>
  <si>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</si>
  <si>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</si>
  <si>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</si>
  <si>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</si>
  <si>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3. Járművek</t>
  </si>
  <si>
    <t>1. Tartós részesedések</t>
  </si>
  <si>
    <t>2. Értékpapírok</t>
  </si>
  <si>
    <t>I. Készletek</t>
  </si>
  <si>
    <t>Eszközök összesen:</t>
  </si>
  <si>
    <t>Források összesen:</t>
  </si>
  <si>
    <t>Teljesítés</t>
  </si>
  <si>
    <t>Adatok: ezer forintban!</t>
  </si>
  <si>
    <t>ESZKÖZÖK</t>
  </si>
  <si>
    <t>Sorszám</t>
  </si>
  <si>
    <t>Bruttó</t>
  </si>
  <si>
    <t xml:space="preserve">Könyv szerinti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</si>
  <si>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</si>
  <si>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</si>
  <si>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</si>
  <si>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</si>
  <si>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</si>
  <si>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</si>
  <si>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</si>
  <si>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</si>
  <si>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</si>
  <si>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</si>
  <si>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</si>
  <si>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</si>
  <si>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</si>
  <si>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</si>
  <si>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</si>
  <si>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</si>
  <si>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</si>
  <si>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</si>
  <si>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</si>
  <si>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</si>
  <si>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</si>
  <si>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</si>
  <si>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</si>
  <si>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</si>
  <si>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</si>
  <si>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</si>
  <si>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</si>
  <si>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</si>
  <si>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</si>
  <si>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</si>
  <si>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</si>
  <si>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</si>
  <si>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</si>
  <si>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</si>
  <si>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</si>
  <si>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</si>
  <si>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</si>
  <si>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</si>
  <si>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</si>
  <si>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</si>
  <si>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A</t>
  </si>
  <si>
    <t>B</t>
  </si>
  <si>
    <t>C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</si>
  <si>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</si>
  <si>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</si>
  <si>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</si>
  <si>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</si>
  <si>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</si>
  <si>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</si>
  <si>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</si>
  <si>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</si>
  <si>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</si>
  <si>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</si>
  <si>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</si>
  <si>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ESZKÖZOLDALI ELSZÁMOLÁSOK</t>
  </si>
  <si>
    <t>K) PASSZÍV IDŐBELI ELHATÁROLÁSOK</t>
  </si>
  <si>
    <t>FORRÁSOK ÖSSZESEN  (07+11+12+13)</t>
  </si>
  <si>
    <t>előző időszak</t>
  </si>
  <si>
    <t>tárgyi időszak</t>
  </si>
  <si>
    <t>A./ Nemzeti vagyonba tart. befektetett eszközök</t>
  </si>
  <si>
    <t>G./ Saját tőke</t>
  </si>
  <si>
    <t>1. Vagyoni értékű jogok</t>
  </si>
  <si>
    <t>2. Szellemi termékek</t>
  </si>
  <si>
    <t>III. Egyéb eszközök indulás-kori értéke és változásai</t>
  </si>
  <si>
    <t>2. Gépek,berend, járművek</t>
  </si>
  <si>
    <t>H./ Kötelezettségek</t>
  </si>
  <si>
    <t>4. Beruházások, felújítások</t>
  </si>
  <si>
    <t>III. Befektetett pü.eszközök</t>
  </si>
  <si>
    <t>1. - személyi juttatásokra</t>
  </si>
  <si>
    <t>3. - dologi kiadásokra</t>
  </si>
  <si>
    <t>5. - egyéb műk.célú kiadásokra</t>
  </si>
  <si>
    <t>6. - beruházásokra</t>
  </si>
  <si>
    <t>7. - felújításokra</t>
  </si>
  <si>
    <t>B./ Nemzeti vagyonba tartozó forgóeszközök</t>
  </si>
  <si>
    <t>9. - finanszírozási kiadásokra</t>
  </si>
  <si>
    <t>II. Költségetési évet követően esedékes kötelezettségek</t>
  </si>
  <si>
    <t>1. Vásárolt készletek</t>
  </si>
  <si>
    <t>3. Egyéb készletek</t>
  </si>
  <si>
    <t>2. - munkadókat terh. járulékra</t>
  </si>
  <si>
    <t>C./ Pénzeszközök</t>
  </si>
  <si>
    <t>II. Pénztárak</t>
  </si>
  <si>
    <t>III. Forintszámlák</t>
  </si>
  <si>
    <t xml:space="preserve">6. - beruházásokra </t>
  </si>
  <si>
    <t>IV. Devizaszámlák</t>
  </si>
  <si>
    <t>V. Idegen pénzeszközök</t>
  </si>
  <si>
    <t>D./ Követelések</t>
  </si>
  <si>
    <t>I. Költségvetési évben esedékes követelések</t>
  </si>
  <si>
    <t>Cím</t>
  </si>
  <si>
    <t>Költségvetési bevételek</t>
  </si>
  <si>
    <t>Finanszírozási bevételek</t>
  </si>
  <si>
    <t>Bevételek összesen</t>
  </si>
  <si>
    <t>I. Működési bevételek</t>
  </si>
  <si>
    <t>II. Felhalmozási bevételek</t>
  </si>
  <si>
    <t>Alcím</t>
  </si>
  <si>
    <t>Működési</t>
  </si>
  <si>
    <t>Felhalmozási</t>
  </si>
  <si>
    <t>Társulás összesen</t>
  </si>
  <si>
    <t>Eredeti  EI.</t>
  </si>
  <si>
    <t xml:space="preserve">Teljesítés </t>
  </si>
  <si>
    <t xml:space="preserve"> Eredeti  EI.</t>
  </si>
  <si>
    <t xml:space="preserve"> Teljesítés </t>
  </si>
  <si>
    <t>b) Társulás</t>
  </si>
  <si>
    <t>Költségvetési kiadások</t>
  </si>
  <si>
    <t>Kiadások összesen</t>
  </si>
  <si>
    <t>Engedélye-zett  létszám</t>
  </si>
  <si>
    <t>I. Működési költségvetés</t>
  </si>
  <si>
    <t>II. Felhalmozási költségvetés</t>
  </si>
  <si>
    <t>Eredeti   EI.</t>
  </si>
  <si>
    <t>Módosított EI</t>
  </si>
  <si>
    <t xml:space="preserve">    Eredeti   EI.</t>
  </si>
  <si>
    <t xml:space="preserve">Módosított EI </t>
  </si>
  <si>
    <r>
      <t xml:space="preserve">b) </t>
    </r>
    <r>
      <rPr>
        <b/>
        <sz val="10"/>
        <rFont val="Book Antiqua"/>
        <family val="1"/>
      </rPr>
      <t>Társulás</t>
    </r>
  </si>
  <si>
    <t xml:space="preserve">Intézmény neve                 </t>
  </si>
  <si>
    <t xml:space="preserve">Maradvány </t>
  </si>
  <si>
    <t xml:space="preserve">Kötelezettséggel terhelt maradvány </t>
  </si>
  <si>
    <t>Összesen</t>
  </si>
  <si>
    <t xml:space="preserve"> FORRÁSOK</t>
  </si>
  <si>
    <t xml:space="preserve"> T/M%</t>
  </si>
  <si>
    <t>Keszthely és Környéke Kistérségi Többcélú Társulás</t>
  </si>
  <si>
    <t>Keszthely és Környéke Kistérségi Többcélú  Társulás Szociális Szolgáltató Központ</t>
  </si>
  <si>
    <t xml:space="preserve">   T/M%</t>
  </si>
  <si>
    <t>5. - egyéb működési c.kiadás</t>
  </si>
  <si>
    <t>Bevételek összesen (A + D)</t>
  </si>
  <si>
    <t>Kiadások összesen (B + C)</t>
  </si>
  <si>
    <t xml:space="preserve"> I. Immateriális javak</t>
  </si>
  <si>
    <t>IV. Koncesszióba, vagyonkezelésbe adott eszközök</t>
  </si>
  <si>
    <t>II. Értékpapírok</t>
  </si>
  <si>
    <t>I. Lekötött bankbetétek</t>
  </si>
  <si>
    <t>II. Pénztárak, csekkek, betétkönyvek</t>
  </si>
  <si>
    <t xml:space="preserve">I.  Költségvetési évben esedékes követelések  </t>
  </si>
  <si>
    <t xml:space="preserve">II.  Költségvetési évet követően esedékes követelések  </t>
  </si>
  <si>
    <t>III.  Követelés jellegű sajátos elszámolások</t>
  </si>
  <si>
    <t>I. December havi illetmények, munkabérek elszámolása</t>
  </si>
  <si>
    <t>II. Utalványok, bérletek és más hasonló, készpénz-helyettesítő fizetési eszköznek nem minősülő eszközök elszámolásai</t>
  </si>
  <si>
    <t>F) Aktív időbeli elhatárolások</t>
  </si>
  <si>
    <t>1.1. Forgalomképtelen ingatlanok és kapcsolódó vagyoni értékű jogok</t>
  </si>
  <si>
    <t>1.2. Nemzetgazdasági szempontból kiemelt jelentőségű ingtalanok és kapcsolódó vagyoni értékű jogok</t>
  </si>
  <si>
    <t xml:space="preserve">1.3. Korl. forgalomk. ingatl. és kapcs. vagyoni érétkű jogok </t>
  </si>
  <si>
    <t>2.1. Forgalomképtelen gépek,berendezések, felszerelések, járművek</t>
  </si>
  <si>
    <t>2.2. Nemzetgazdasági szempontból kiemelt jelentőségű gépek, berendezések, felszerelések, járművek</t>
  </si>
  <si>
    <t>2.3. Korlátozottan forgalomképes gépek, berendezések, felszerelések, járművek</t>
  </si>
  <si>
    <t>2.4. Üzleti gépek, berendezések és felszerelések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</si>
  <si>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</si>
  <si>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</si>
  <si>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</si>
  <si>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</si>
  <si>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1.1. Forgalomképtelen tartós részesedések</t>
  </si>
  <si>
    <t>1.2. Nemzetgazdasági szempontból kiemelt jelentőségűtartós részesedések</t>
  </si>
  <si>
    <t>1.3. Korlátozottan forgalomképes tartós részesedések</t>
  </si>
  <si>
    <t>1.4. Üzleti tartós részesedések</t>
  </si>
  <si>
    <t>2.1. Forgalomképtelen tartós hitelviszonyt megtestesítő értékpapírok</t>
  </si>
  <si>
    <t>2.2. Nemzetgazdasági szempontból kiemelt jelentőségű tartós hitelviszonyt megtestesítő értékpapírok</t>
  </si>
  <si>
    <t>2.3. Korlátozottan forgalomképes tartós hitelviszonyt megtestesítő értékpapírok</t>
  </si>
  <si>
    <t>2.4. Üzleti tartós hitelviszonyt megtestesítő értékpapírok</t>
  </si>
  <si>
    <t>3.1. Forgalomképtelen befektetett pénzügyi eszközök értékhelyesbítése</t>
  </si>
  <si>
    <t>3.3. Korlátozottan forgalomképes befektetett pénzügyi eszközök értékhelyesbítése</t>
  </si>
  <si>
    <t>3.4. Üzleti befektetett pénzügyi eszközök értékhelyesbítése</t>
  </si>
  <si>
    <t>3.2. Nemzetgazdasági szempontból kiemelt jelentőségű befektetett pénzügyi eszközök értékhelyesbítése</t>
  </si>
  <si>
    <t xml:space="preserve"> I. Készletek</t>
  </si>
  <si>
    <t>1.4. Üzleti ingatlanok és kapcsolódó vagyoni értékű jogok</t>
  </si>
  <si>
    <t>5.1. Forgalomképtelen tárgyi eszközök értékhelyesbításe</t>
  </si>
  <si>
    <t>5.2. Nemzetgazdasági szempontból kiemelt jelentőségű tárgyi eszközök értékhelyesbításe</t>
  </si>
  <si>
    <t>5.3. Korlátozottan forgalomképes tárgyi eszközök értékhelyesbításe</t>
  </si>
  <si>
    <t>5.4. Üzleti tárgyi eszközök értékhelyesbításe</t>
  </si>
  <si>
    <t>II. Tárgyi eszközök   (03+08+13+18+23)</t>
  </si>
  <si>
    <t>1. Ingatlanok és kapcsolódó vagyoni értékű jogok   (04+05+06+07)</t>
  </si>
  <si>
    <t>2. Gépek berendezések és felszerelések, járművek (09+10+11+12)</t>
  </si>
  <si>
    <t>3. Tenyészállatok (14+15+16+17)</t>
  </si>
  <si>
    <t>4. Beruházáosk, felújítások (19+20+21+22)</t>
  </si>
  <si>
    <t>5. Tárgyi eszközök értékhelyesbításe (24+25+26+27)</t>
  </si>
  <si>
    <t>III. Befektetett pénzügyi eszközök (29+34+39)</t>
  </si>
  <si>
    <t>1. Tartós részesedések  (30+31+32+33)</t>
  </si>
  <si>
    <t>2. Tartós hitelviszonyt megtesetsítő értékpapírok (35+36+37+38)</t>
  </si>
  <si>
    <t>3. Befektetett pénzügyi eszközök értékhelyesbítése (40+41+42+43)</t>
  </si>
  <si>
    <t>A) Nemzeti vagyonba tart. befektetett eszközök (01+02+28+44)</t>
  </si>
  <si>
    <t>B) Nemzeti vagyonba tartozó forgóeszközök (46+47)</t>
  </si>
  <si>
    <t>C) Pénzeszközök (49+50+51+52)</t>
  </si>
  <si>
    <t>D) Követelések (54+55+56)</t>
  </si>
  <si>
    <t>E) Egyéb sajátos eszközoldali elszámolások (58+59)</t>
  </si>
  <si>
    <t>ESZKÖZÖK ÖSSZESEN  (45+48+53+57+60+61)</t>
  </si>
  <si>
    <t>D</t>
  </si>
  <si>
    <t>Módosított EI.</t>
  </si>
  <si>
    <t>a) SzSzSzk</t>
  </si>
  <si>
    <t xml:space="preserve"> Módosított EI.</t>
  </si>
  <si>
    <t>Működési bevételek</t>
  </si>
  <si>
    <t>ezer Ft</t>
  </si>
  <si>
    <t>I. Működési célú bevételek</t>
  </si>
  <si>
    <t>I. Működési célú kiadások</t>
  </si>
  <si>
    <t>1. Közhatalmi bevételek</t>
  </si>
  <si>
    <t>1. Személyi juttatások</t>
  </si>
  <si>
    <t>2. Önkormányzatok működési támogatása</t>
  </si>
  <si>
    <t xml:space="preserve">2. Munkaadókat terhelő járulékok </t>
  </si>
  <si>
    <t>3. Működési bevételek</t>
  </si>
  <si>
    <t>3. Dologi kiadások</t>
  </si>
  <si>
    <t>4. Működési c. egyéb támogatások</t>
  </si>
  <si>
    <t>5. Működési célú átvett pénzeszközök</t>
  </si>
  <si>
    <t>5. Tartalék</t>
  </si>
  <si>
    <t>6. Támogatási kölcsönök visszatérülése</t>
  </si>
  <si>
    <t>6. Ellátottak pénzbeli juttatásai</t>
  </si>
  <si>
    <t>7. Maradvány igénybevétele</t>
  </si>
  <si>
    <t>7. Elvonások és befizetések</t>
  </si>
  <si>
    <t xml:space="preserve">8. Működési célú hitel felvétele </t>
  </si>
  <si>
    <t>8. Működési c. kölcsönök nyújtása</t>
  </si>
  <si>
    <t>Működési célú bevételek összesen:</t>
  </si>
  <si>
    <t>9. Működési c. kölcsönök törlesztése</t>
  </si>
  <si>
    <t>Működési célú kiadások összesen:</t>
  </si>
  <si>
    <t>II. Felhalmozási célú bevételek</t>
  </si>
  <si>
    <t>1. Felhalmozási bevételek</t>
  </si>
  <si>
    <t>II. Felhalmozási célú kiadások</t>
  </si>
  <si>
    <t>2. Felhalmozási c. támogatások</t>
  </si>
  <si>
    <t>1. Beruházások</t>
  </si>
  <si>
    <t>3. Felhalmozási célú átvett pénzeszközök</t>
  </si>
  <si>
    <t>2. Felújítások</t>
  </si>
  <si>
    <t>4. Maradvány igénybevétele</t>
  </si>
  <si>
    <t>3. Felhalmozási c. kölcsönök nyújtása</t>
  </si>
  <si>
    <t>5. Felhalmozási célú hitelek felvétele</t>
  </si>
  <si>
    <t>4. Felhalmozási c. kölcsönök törlesztése</t>
  </si>
  <si>
    <t>6. Kölcsön visszatérülése</t>
  </si>
  <si>
    <t>5. Felhalmozási c. egyéb támogatások</t>
  </si>
  <si>
    <t>Felhalmozási célú kiadások összesen:</t>
  </si>
  <si>
    <t>Felhalmozási célú bevételek:</t>
  </si>
  <si>
    <t>Mindösszesen:</t>
  </si>
  <si>
    <t xml:space="preserve">Szabad maradvány </t>
  </si>
  <si>
    <r>
      <t>a</t>
    </r>
    <r>
      <rPr>
        <b/>
        <sz val="10"/>
        <rFont val="Book Antiqua"/>
        <family val="1"/>
      </rPr>
      <t>) SzSzK</t>
    </r>
  </si>
  <si>
    <t>Finanszírozási   kiadások</t>
  </si>
  <si>
    <t>Kimutatás a többéves kihatással járó várható kötelezettségekről</t>
  </si>
  <si>
    <t>Készfizető kezesség</t>
  </si>
  <si>
    <t>Adósságot keletkeztető ügyletekből és kezességvállalásokból fennálló kötelezettségek</t>
  </si>
  <si>
    <t>Kötelezettségvállalás a következő évekre</t>
  </si>
  <si>
    <t>Hitel</t>
  </si>
  <si>
    <t>Részletfizetés</t>
  </si>
  <si>
    <t>Egyéb kötelezettségek</t>
  </si>
  <si>
    <t>Részesedések</t>
  </si>
  <si>
    <t xml:space="preserve">Sorszám </t>
  </si>
  <si>
    <t>Gazdasági társaság neve</t>
  </si>
  <si>
    <t>Székhelye</t>
  </si>
  <si>
    <t>Érték e Ft</t>
  </si>
  <si>
    <t>Beruházás megnevezése</t>
  </si>
  <si>
    <t>Kötelező feladat</t>
  </si>
  <si>
    <t>Önként vállalt feladat</t>
  </si>
  <si>
    <t>Keszthely és Környéke Kistérségi Többcélú Társulás Szociális Szolgáltató Központ</t>
  </si>
  <si>
    <t xml:space="preserve">Kisértékű tárgyi eszközök </t>
  </si>
  <si>
    <t>Keszthely és Környéke Kistérségi Többcélú Társulás összesen:</t>
  </si>
  <si>
    <t>Összesen:</t>
  </si>
  <si>
    <t>ebből: Bankszámlák egyenlege</t>
  </si>
  <si>
    <t>ebből: Lekötött betét</t>
  </si>
  <si>
    <t>ebből: Pénztárak és betétkönyvek egyenlege</t>
  </si>
  <si>
    <t>Bevételek (+)</t>
  </si>
  <si>
    <t>Kiadások (-)</t>
  </si>
  <si>
    <t>Pénzmaradvány (-)</t>
  </si>
  <si>
    <t>valamint + / - 36-osok, 098 egyenlege</t>
  </si>
  <si>
    <t>7.</t>
  </si>
  <si>
    <t>8.</t>
  </si>
  <si>
    <t>9.</t>
  </si>
  <si>
    <t>Összeg</t>
  </si>
  <si>
    <t>2024.</t>
  </si>
  <si>
    <t>2025.</t>
  </si>
  <si>
    <t>Egyéb működési célú támogatások ÁHT-n belülre</t>
  </si>
  <si>
    <t xml:space="preserve">Teljesítésből </t>
  </si>
  <si>
    <t>Keszthelyi Polgármesteri Hivatal</t>
  </si>
  <si>
    <t>Gazdasági Ellátó Szervezet Keszthely</t>
  </si>
  <si>
    <t>Társulás összesen:</t>
  </si>
  <si>
    <t>Maradvány igénybevétele</t>
  </si>
  <si>
    <t>Egyéb felhalmozási célú kiadások</t>
  </si>
  <si>
    <t>Beruházások</t>
  </si>
  <si>
    <t>Felhalmozási célú átvett pénzeszközök</t>
  </si>
  <si>
    <t>Önként váll. feladat</t>
  </si>
  <si>
    <t xml:space="preserve">Teljesítés    </t>
  </si>
  <si>
    <t>Felhalmozási kiadások összesen (B + C)</t>
  </si>
  <si>
    <t>Felhalmozási bevételek összesen (A + D)</t>
  </si>
  <si>
    <t>Felhalmozási célú hitel felvétele</t>
  </si>
  <si>
    <t>Hiány külső finanszírozása</t>
  </si>
  <si>
    <t>Hiány belső finanszírozása</t>
  </si>
  <si>
    <t>Felhamozási hiány-/többlet+ (A-B) :</t>
  </si>
  <si>
    <t>Fejlesztési céltartalék</t>
  </si>
  <si>
    <t>Egyéb felhalmozási célú támogatások ÁHT-n kívülre</t>
  </si>
  <si>
    <t>Kölcsön nyújtása ÁHT-n kívülre</t>
  </si>
  <si>
    <t xml:space="preserve">Egyéb felhalmozási célú támogatások ÁHT-n belülre </t>
  </si>
  <si>
    <t>Felhalmozási bevételek</t>
  </si>
  <si>
    <t xml:space="preserve">Felhalmozási célú támogatások államháztartáson belülről </t>
  </si>
  <si>
    <r>
      <t>Támogatási célú finanszírozási műveletek</t>
    </r>
    <r>
      <rPr>
        <b/>
        <sz val="10"/>
        <rFont val="Book Antiqua"/>
        <family val="1"/>
      </rPr>
      <t xml:space="preserve"> (018030)</t>
    </r>
  </si>
  <si>
    <t xml:space="preserve">Kormányzati funkciók </t>
  </si>
  <si>
    <t>II. Felhalmozási  költségvetés</t>
  </si>
  <si>
    <t>Irányító szervi támogatások folyósítása</t>
  </si>
  <si>
    <t xml:space="preserve">ÁHT- belüli megelőlegezés visszafiz. </t>
  </si>
  <si>
    <t>Hitelek</t>
  </si>
  <si>
    <t>Személyi jutta-tások</t>
  </si>
  <si>
    <t xml:space="preserve">Munka-adókat terhelő járulékok </t>
  </si>
  <si>
    <t>Ellátot-tak pénz-beli jutta-tása</t>
  </si>
  <si>
    <t>Beruházás</t>
  </si>
  <si>
    <t>Felújítás</t>
  </si>
  <si>
    <t>Egyéb működési célú támogatás ÁHT-n belülre</t>
  </si>
  <si>
    <t>Egyéb működési célú támogatások ÁHT-n kivülre</t>
  </si>
  <si>
    <t>Tartalék</t>
  </si>
  <si>
    <t>Kölcsön</t>
  </si>
  <si>
    <t>Egyéb felhalm. támogatás ÁHT-belülre</t>
  </si>
  <si>
    <t xml:space="preserve">Egyéb felhalm. célú támog. ÁHT-n kivülre </t>
  </si>
  <si>
    <t>Felhal-mozási tartalék</t>
  </si>
  <si>
    <t xml:space="preserve">Kölcsön </t>
  </si>
  <si>
    <t>Házi sny. módosított előirányzat</t>
  </si>
  <si>
    <t>Jelzőrendsz. házi sny.módosított előirányzat</t>
  </si>
  <si>
    <t>Család- és gy.jóléti sz. módosított előirányzat</t>
  </si>
  <si>
    <t>Társulás módosított előirányzat</t>
  </si>
  <si>
    <t>eből: köt.feladat</t>
  </si>
  <si>
    <t>önként vállalt feladat</t>
  </si>
  <si>
    <t>III. Pénzforgalom nélk.bev.</t>
  </si>
  <si>
    <t>ÁHT-n belüli meg-előle-gezés</t>
  </si>
  <si>
    <t>Hitelek felvétele</t>
  </si>
  <si>
    <t>Önkormány-zatok működési támogatásai</t>
  </si>
  <si>
    <t>Működési célú támog. ÁHT-n belülről</t>
  </si>
  <si>
    <t>Kölcsön vissza-térülés</t>
  </si>
  <si>
    <t>Működési célú átvett pénzeszközök</t>
  </si>
  <si>
    <t>Önkor-mány-zatok felh.tám.</t>
  </si>
  <si>
    <t>Része-sedések értéke-sítése</t>
  </si>
  <si>
    <t>Felhalm. célú támog. ÁHT-n belülről</t>
  </si>
  <si>
    <t>Műkö-dési célra</t>
  </si>
  <si>
    <t>Felhal-mozási célra</t>
  </si>
  <si>
    <t>ebből: köt.feladat</t>
  </si>
  <si>
    <t>T/M%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</si>
  <si>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</si>
  <si>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</si>
  <si>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</si>
  <si>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</si>
  <si>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</si>
  <si>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</si>
  <si>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(1+…+4)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</si>
  <si>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</si>
  <si>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</si>
  <si>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</si>
  <si>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</si>
  <si>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(6+…+09)</t>
  </si>
  <si>
    <t> Bérbe vett készletek</t>
  </si>
  <si>
    <t> Letétbe bizományba átvett készletek</t>
  </si>
  <si>
    <t> Intervenciós készletek</t>
  </si>
  <si>
    <t> 03 számlacsoportban nyilvántartott készletek (11+…+13)</t>
  </si>
  <si>
    <t xml:space="preserve"> Közgyűjtemény</t>
  </si>
  <si>
    <t> Saját gyűjteményben nyilvántartott kulturális javak</t>
  </si>
  <si>
    <t> Régészeti lelet (Baltoni Múzeum)</t>
  </si>
  <si>
    <t> Egyéb érték nélkül nyilvántartott eszközök</t>
  </si>
  <si>
    <t>Gyűjtemény, régészeti lelet* (15+…+17)</t>
  </si>
  <si>
    <t>19.</t>
  </si>
  <si>
    <t>20.</t>
  </si>
  <si>
    <t>21.</t>
  </si>
  <si>
    <t>22.</t>
  </si>
  <si>
    <t>Összesen 5+10+14+19:</t>
  </si>
  <si>
    <t>Egyéb tárgyi eszköz értékesítés</t>
  </si>
  <si>
    <t>Pénzkészlet 2023. január 1-jén</t>
  </si>
  <si>
    <t>Záró pénzkészlet 2023. december 31-én</t>
  </si>
  <si>
    <t>2023. évi teljesítés</t>
  </si>
  <si>
    <t>2026.</t>
  </si>
  <si>
    <t>2023. év</t>
  </si>
  <si>
    <t xml:space="preserve">Vagyonkimutatás az érték nélkül kimutatott eszközökről  (2023) </t>
  </si>
  <si>
    <t>Házi segítségnyújtás eredeti előirányzat 107052</t>
  </si>
  <si>
    <t>Jelzőrendszeres házi segítségnyújtás eredeti előirányzat 107053</t>
  </si>
  <si>
    <t>Család- és gyermekjóléti szolgálat eredeti előirányzat 104042</t>
  </si>
  <si>
    <t>Társulás eredeti előirányzat 011130</t>
  </si>
  <si>
    <t>Ellátottak pénzbeli juttatásai</t>
  </si>
  <si>
    <t>Tám. ÁHT-n belülre</t>
  </si>
  <si>
    <t>Tám. ÁHT-n kívülre</t>
  </si>
  <si>
    <t>Munkaadókat terhelő járulékok és szoc. hozzájár. adó</t>
  </si>
  <si>
    <t>Egyéb felhalmozási kiadások</t>
  </si>
  <si>
    <t>Kisértékű tárgyi eszközök 104042</t>
  </si>
  <si>
    <t xml:space="preserve">Informatikai eszközök, szoftverek </t>
  </si>
  <si>
    <t>Család és gyermekjóléti szolgálat 104042</t>
  </si>
  <si>
    <t>Hází segítségnyújtás 107052</t>
  </si>
  <si>
    <t>Jelzőrendszeres házi segítségnyújtás 107053</t>
  </si>
  <si>
    <t>Keszthely és Környéke Többcélú Kistárségi Társulás pénzeszközök változásának levezetése</t>
  </si>
  <si>
    <t>Pénzügyi lízing</t>
  </si>
  <si>
    <t>Készfizető kezesség, pénzügyi lízing kamata, egyéb bankköltségek</t>
  </si>
  <si>
    <t>VAGYONKIMUTATÁS a könyvviteli mérlegben értékkel szereplő eszközökről</t>
  </si>
  <si>
    <t>Működési célú támog. ÁHT-n kívülről</t>
  </si>
  <si>
    <t>Önkormány-zatok felh.tám.</t>
  </si>
  <si>
    <t>III. Irányítószervtől kapott támogatás</t>
  </si>
  <si>
    <t>IV. Maradvány igénybevétel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</si>
</sst>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\ _F_t_-;\-* #,##0.0\ _F_t_-;_-* &quot;-&quot;??\ _F_t_-;_-@_-"/>
    <numFmt numFmtId="174" formatCode="[$€-2]\ #\ ##,000_);[Red]\([$€-2]\ #\ ##,000\)"/>
    <numFmt numFmtId="175" formatCode="00"/>
    <numFmt numFmtId="176" formatCode="#,###\ _F_t;\-#,###\ _F_t"/>
    <numFmt numFmtId="177" formatCode="_-* #,##0.00\ _F_t_-;\-* #,##0.00\ _F_t_-;_-* \-??\ _F_t_-;_-@_-"/>
    <numFmt numFmtId="178" formatCode="_-* #,##0\ _F_t_-;\-* #,##0\ _F_t_-;_-* \-??\ _F_t_-;_-@_-"/>
    <numFmt numFmtId="179" formatCode="#,###__"/>
    <numFmt numFmtId="180" formatCode="#,##0.0"/>
    <numFmt numFmtId="181" formatCode="#,###__;\-\ #,###__"/>
    <numFmt numFmtId="182" formatCode="#,###__;\-#,###__"/>
    <numFmt numFmtId="183" formatCode="#,##0_ ;\-#,##0\ "/>
    <numFmt numFmtId="184" formatCode="_-* #,##0.0\ _F_t_-;\-* #,##0.0\ _F_t_-;_-* \-??\ _F_t_-;_-@_-"/>
    <numFmt numFmtId="185" formatCode="0.0"/>
    <numFmt numFmtId="186" formatCode="0.0000%"/>
    <numFmt numFmtId="187" formatCode="0.0%"/>
    <numFmt numFmtId="188" formatCode="_-* #,##0.000\ _F_t_-;\-* #,##0.000\ _F_t_-;_-* &quot;-&quot;??\ _F_t_-;_-@_-"/>
    <numFmt numFmtId="189" formatCode="0.000%"/>
    <numFmt numFmtId="190" formatCode="0.000"/>
    <numFmt numFmtId="191" formatCode="0.00000%"/>
    <numFmt numFmtId="192" formatCode="0.0000000"/>
    <numFmt numFmtId="193" formatCode="0.000000"/>
    <numFmt numFmtId="194" formatCode="0.00000"/>
    <numFmt numFmtId="195" formatCode="_-* #,##0.000\ _F_t_-;\-* #,##0.000\ _F_t_-;_-* \-??\ _F_t_-;_-@_-"/>
    <numFmt numFmtId="196" formatCode="0.000000%"/>
    <numFmt numFmtId="197" formatCode="_-* #,##0.0000\ _F_t_-;\-* #,##0.0000\ _F_t_-;_-* \-??\ _F_t_-;_-@_-"/>
    <numFmt numFmtId="198" formatCode="#,##0\ &quot;Ft&quot;"/>
    <numFmt numFmtId="199" formatCode="[$¥€-2]\ #\ ##,000_);[Red]\([$€-2]\ #\ ##,000\)"/>
    <numFmt numFmtId="200" formatCode="&quot;H-&quot;0000"/>
  </numFmts>
  <fonts count="8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8"/>
      <name val="Book Antiqua"/>
      <family val="1"/>
    </font>
    <font>
      <sz val="10"/>
      <name val="Arial CE"/>
      <family val="0"/>
    </font>
    <font>
      <sz val="12"/>
      <name val="Times New Roman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i/>
      <sz val="8"/>
      <name val="Book Antiqua"/>
      <family val="1"/>
    </font>
    <font>
      <sz val="10"/>
      <name val="Arial"/>
      <family val="2"/>
    </font>
    <font>
      <b/>
      <i/>
      <sz val="16"/>
      <name val="Arial"/>
      <family val="2"/>
    </font>
    <font>
      <i/>
      <sz val="10"/>
      <name val="Book Antiqua"/>
      <family val="1"/>
    </font>
    <font>
      <b/>
      <sz val="9"/>
      <name val="Book Antiqua"/>
      <family val="1"/>
    </font>
    <font>
      <b/>
      <i/>
      <sz val="9"/>
      <name val="Book Antiqua"/>
      <family val="1"/>
    </font>
    <font>
      <b/>
      <sz val="12"/>
      <name val="Book Antiqua"/>
      <family val="1"/>
    </font>
    <font>
      <b/>
      <i/>
      <sz val="10"/>
      <name val="Book Antiqua"/>
      <family val="1"/>
    </font>
    <font>
      <sz val="11"/>
      <name val="Book Antiqua"/>
      <family val="1"/>
    </font>
    <font>
      <sz val="8"/>
      <name val="Arial"/>
      <family val="2"/>
    </font>
    <font>
      <b/>
      <sz val="10"/>
      <color indexed="10"/>
      <name val="Book Antiqua"/>
      <family val="1"/>
    </font>
    <font>
      <i/>
      <sz val="8"/>
      <name val="Book Antiqua"/>
      <family val="1"/>
    </font>
    <font>
      <b/>
      <sz val="9"/>
      <name val="Tahoma"/>
      <family val="2"/>
    </font>
    <font>
      <sz val="9"/>
      <name val="Tahoma"/>
      <family val="2"/>
    </font>
    <font>
      <sz val="7"/>
      <name val="Book Antiqua"/>
      <family val="1"/>
    </font>
    <font>
      <b/>
      <sz val="7"/>
      <name val="Book Antiqua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 Antiqua"/>
      <family val="1"/>
    </font>
    <font>
      <b/>
      <sz val="8"/>
      <name val="Times New Roman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77" fontId="25" fillId="0" borderId="0" applyFill="0" applyBorder="0" applyAlignment="0" applyProtection="0"/>
    <xf numFmtId="165" fontId="0" fillId="0" borderId="0" applyFont="0" applyFill="0" applyBorder="0" applyAlignment="0" applyProtection="0"/>
    <xf numFmtId="177" fontId="25" fillId="0" borderId="0" applyFill="0" applyBorder="0" applyAlignment="0" applyProtection="0"/>
    <xf numFmtId="165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0" fillId="0" borderId="0" xfId="73" applyFont="1" applyFill="1">
      <alignment/>
      <protection/>
    </xf>
    <xf numFmtId="0" fontId="3" fillId="0" borderId="0" xfId="73" applyFont="1" applyFill="1" applyBorder="1" applyAlignment="1" applyProtection="1">
      <alignment horizontal="center" vertical="center" wrapText="1"/>
      <protection/>
    </xf>
    <xf numFmtId="0" fontId="3" fillId="0" borderId="0" xfId="73" applyFont="1" applyFill="1" applyBorder="1" applyAlignment="1" applyProtection="1">
      <alignment vertical="center" wrapText="1"/>
      <protection/>
    </xf>
    <xf numFmtId="0" fontId="5" fillId="0" borderId="0" xfId="73" applyFill="1">
      <alignment/>
      <protection/>
    </xf>
    <xf numFmtId="0" fontId="10" fillId="0" borderId="0" xfId="73" applyFont="1" applyFill="1">
      <alignment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3" fillId="0" borderId="0" xfId="73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73" applyFont="1" applyFill="1">
      <alignment/>
      <protection/>
    </xf>
    <xf numFmtId="0" fontId="5" fillId="0" borderId="0" xfId="73" applyFont="1" applyFill="1" applyAlignment="1">
      <alignment horizontal="right" vertical="center" indent="1"/>
      <protection/>
    </xf>
    <xf numFmtId="0" fontId="23" fillId="0" borderId="0" xfId="67" applyFo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1" fillId="0" borderId="0" xfId="76" applyFont="1" applyFill="1">
      <alignment/>
      <protection/>
    </xf>
    <xf numFmtId="0" fontId="18" fillId="0" borderId="0" xfId="76" applyFont="1" applyFill="1">
      <alignment/>
      <protection/>
    </xf>
    <xf numFmtId="3" fontId="18" fillId="0" borderId="0" xfId="76" applyNumberFormat="1" applyFont="1" applyFill="1">
      <alignment/>
      <protection/>
    </xf>
    <xf numFmtId="0" fontId="18" fillId="0" borderId="0" xfId="76" applyFont="1" applyFill="1" applyAlignment="1">
      <alignment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6" fontId="12" fillId="0" borderId="0" xfId="0" applyNumberFormat="1" applyFont="1" applyBorder="1" applyAlignment="1" applyProtection="1">
      <alignment horizontal="right" vertical="center" wrapText="1" indent="1"/>
      <protection/>
    </xf>
    <xf numFmtId="0" fontId="5" fillId="0" borderId="0" xfId="73" applyFill="1" applyBorder="1">
      <alignment/>
      <protection/>
    </xf>
    <xf numFmtId="0" fontId="0" fillId="0" borderId="0" xfId="0" applyBorder="1" applyAlignment="1">
      <alignment/>
    </xf>
    <xf numFmtId="0" fontId="4" fillId="0" borderId="0" xfId="73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0" fontId="21" fillId="0" borderId="0" xfId="75" applyFont="1" applyFill="1" applyAlignment="1" applyProtection="1">
      <alignment vertical="center" wrapText="1"/>
      <protection/>
    </xf>
    <xf numFmtId="49" fontId="20" fillId="0" borderId="10" xfId="75" applyNumberFormat="1" applyFont="1" applyFill="1" applyBorder="1" applyAlignment="1" applyProtection="1">
      <alignment horizontal="center" vertical="center" wrapText="1"/>
      <protection/>
    </xf>
    <xf numFmtId="49" fontId="20" fillId="0" borderId="11" xfId="75" applyNumberFormat="1" applyFont="1" applyFill="1" applyBorder="1" applyAlignment="1" applyProtection="1">
      <alignment horizontal="center" vertical="center"/>
      <protection/>
    </xf>
    <xf numFmtId="49" fontId="20" fillId="0" borderId="12" xfId="75" applyNumberFormat="1" applyFont="1" applyFill="1" applyBorder="1" applyAlignment="1" applyProtection="1">
      <alignment horizontal="center" vertical="center"/>
      <protection/>
    </xf>
    <xf numFmtId="0" fontId="20" fillId="0" borderId="13" xfId="76" applyFont="1" applyFill="1" applyBorder="1" applyAlignment="1" applyProtection="1">
      <alignment vertical="center" wrapText="1"/>
      <protection/>
    </xf>
    <xf numFmtId="175" fontId="16" fillId="0" borderId="14" xfId="75" applyNumberFormat="1" applyFont="1" applyFill="1" applyBorder="1" applyAlignment="1" applyProtection="1">
      <alignment horizontal="center" vertical="center"/>
      <protection/>
    </xf>
    <xf numFmtId="176" fontId="16" fillId="0" borderId="15" xfId="75" applyNumberFormat="1" applyFont="1" applyFill="1" applyBorder="1" applyAlignment="1" applyProtection="1">
      <alignment vertical="center"/>
      <protection locked="0"/>
    </xf>
    <xf numFmtId="175" fontId="16" fillId="0" borderId="16" xfId="75" applyNumberFormat="1" applyFont="1" applyFill="1" applyBorder="1" applyAlignment="1" applyProtection="1">
      <alignment horizontal="center" vertical="center"/>
      <protection/>
    </xf>
    <xf numFmtId="176" fontId="16" fillId="0" borderId="17" xfId="75" applyNumberFormat="1" applyFont="1" applyFill="1" applyBorder="1" applyAlignment="1" applyProtection="1">
      <alignment vertical="center"/>
      <protection locked="0"/>
    </xf>
    <xf numFmtId="176" fontId="20" fillId="0" borderId="17" xfId="75" applyNumberFormat="1" applyFont="1" applyFill="1" applyBorder="1" applyAlignment="1" applyProtection="1">
      <alignment vertical="center"/>
      <protection/>
    </xf>
    <xf numFmtId="176" fontId="20" fillId="0" borderId="17" xfId="75" applyNumberFormat="1" applyFont="1" applyFill="1" applyBorder="1" applyAlignment="1" applyProtection="1">
      <alignment vertical="center"/>
      <protection locked="0"/>
    </xf>
    <xf numFmtId="0" fontId="20" fillId="0" borderId="10" xfId="75" applyFont="1" applyFill="1" applyBorder="1" applyAlignment="1" applyProtection="1">
      <alignment horizontal="left" vertical="center" wrapText="1"/>
      <protection/>
    </xf>
    <xf numFmtId="175" fontId="16" fillId="0" borderId="11" xfId="75" applyNumberFormat="1" applyFont="1" applyFill="1" applyBorder="1" applyAlignment="1" applyProtection="1">
      <alignment horizontal="center" vertical="center"/>
      <protection/>
    </xf>
    <xf numFmtId="176" fontId="20" fillId="0" borderId="12" xfId="75" applyNumberFormat="1" applyFont="1" applyFill="1" applyBorder="1" applyAlignment="1" applyProtection="1">
      <alignment vertical="center"/>
      <protection/>
    </xf>
    <xf numFmtId="0" fontId="19" fillId="0" borderId="11" xfId="70" applyFont="1" applyBorder="1" applyAlignment="1">
      <alignment horizontal="center" vertical="center" wrapText="1"/>
      <protection/>
    </xf>
    <xf numFmtId="0" fontId="19" fillId="0" borderId="12" xfId="70" applyFont="1" applyBorder="1" applyAlignment="1">
      <alignment horizontal="center" vertical="center" wrapText="1"/>
      <protection/>
    </xf>
    <xf numFmtId="0" fontId="19" fillId="0" borderId="18" xfId="70" applyFont="1" applyBorder="1" applyAlignment="1">
      <alignment wrapText="1"/>
      <protection/>
    </xf>
    <xf numFmtId="0" fontId="21" fillId="0" borderId="13" xfId="70" applyFont="1" applyBorder="1" applyAlignment="1">
      <alignment wrapText="1"/>
      <protection/>
    </xf>
    <xf numFmtId="0" fontId="21" fillId="0" borderId="16" xfId="70" applyFont="1" applyBorder="1" applyAlignment="1">
      <alignment wrapText="1"/>
      <protection/>
    </xf>
    <xf numFmtId="0" fontId="21" fillId="0" borderId="13" xfId="70" applyFont="1" applyBorder="1" applyAlignment="1">
      <alignment horizontal="left" wrapText="1"/>
      <protection/>
    </xf>
    <xf numFmtId="0" fontId="19" fillId="0" borderId="16" xfId="70" applyFont="1" applyBorder="1">
      <alignment/>
      <protection/>
    </xf>
    <xf numFmtId="0" fontId="21" fillId="0" borderId="19" xfId="70" applyFont="1" applyFill="1" applyBorder="1" applyAlignment="1">
      <alignment wrapText="1"/>
      <protection/>
    </xf>
    <xf numFmtId="0" fontId="19" fillId="0" borderId="13" xfId="70" applyFont="1" applyBorder="1" applyAlignment="1">
      <alignment wrapText="1"/>
      <protection/>
    </xf>
    <xf numFmtId="0" fontId="21" fillId="0" borderId="20" xfId="70" applyFont="1" applyFill="1" applyBorder="1" applyAlignment="1">
      <alignment wrapText="1"/>
      <protection/>
    </xf>
    <xf numFmtId="0" fontId="0" fillId="0" borderId="16" xfId="0" applyBorder="1" applyAlignment="1">
      <alignment/>
    </xf>
    <xf numFmtId="0" fontId="19" fillId="0" borderId="16" xfId="70" applyFont="1" applyBorder="1" applyAlignment="1">
      <alignment wrapText="1"/>
      <protection/>
    </xf>
    <xf numFmtId="0" fontId="21" fillId="0" borderId="16" xfId="70" applyFont="1" applyFill="1" applyBorder="1" applyAlignment="1">
      <alignment wrapText="1"/>
      <protection/>
    </xf>
    <xf numFmtId="0" fontId="19" fillId="0" borderId="10" xfId="70" applyFont="1" applyBorder="1">
      <alignment/>
      <protection/>
    </xf>
    <xf numFmtId="168" fontId="19" fillId="0" borderId="11" xfId="47" applyNumberFormat="1" applyFont="1" applyBorder="1" applyAlignment="1">
      <alignment/>
    </xf>
    <xf numFmtId="0" fontId="19" fillId="0" borderId="11" xfId="70" applyFont="1" applyBorder="1">
      <alignment/>
      <protection/>
    </xf>
    <xf numFmtId="0" fontId="21" fillId="0" borderId="19" xfId="70" applyFont="1" applyBorder="1" applyAlignment="1">
      <alignment wrapText="1"/>
      <protection/>
    </xf>
    <xf numFmtId="168" fontId="21" fillId="0" borderId="16" xfId="41" applyNumberFormat="1" applyFont="1" applyFill="1" applyBorder="1" applyAlignment="1">
      <alignment/>
    </xf>
    <xf numFmtId="0" fontId="25" fillId="0" borderId="0" xfId="74">
      <alignment/>
      <protection/>
    </xf>
    <xf numFmtId="0" fontId="28" fillId="0" borderId="10" xfId="74" applyFont="1" applyFill="1" applyBorder="1" applyAlignment="1">
      <alignment horizontal="left" vertical="center" wrapText="1" indent="2"/>
      <protection/>
    </xf>
    <xf numFmtId="178" fontId="28" fillId="0" borderId="11" xfId="41" applyNumberFormat="1" applyFont="1" applyFill="1" applyBorder="1" applyAlignment="1">
      <alignment horizontal="center" vertical="center" wrapText="1"/>
    </xf>
    <xf numFmtId="0" fontId="23" fillId="0" borderId="21" xfId="74" applyFont="1" applyFill="1" applyBorder="1" applyAlignment="1">
      <alignment horizontal="center" wrapText="1"/>
      <protection/>
    </xf>
    <xf numFmtId="0" fontId="23" fillId="0" borderId="22" xfId="74" applyFont="1" applyFill="1" applyBorder="1" applyAlignment="1">
      <alignment horizontal="center" wrapText="1"/>
      <protection/>
    </xf>
    <xf numFmtId="0" fontId="23" fillId="0" borderId="23" xfId="74" applyFont="1" applyFill="1" applyBorder="1" applyAlignment="1">
      <alignment horizontal="center" wrapText="1"/>
      <protection/>
    </xf>
    <xf numFmtId="0" fontId="23" fillId="0" borderId="24" xfId="74" applyFont="1" applyFill="1" applyBorder="1" applyAlignment="1">
      <alignment horizontal="center" wrapText="1"/>
      <protection/>
    </xf>
    <xf numFmtId="0" fontId="23" fillId="0" borderId="25" xfId="74" applyFont="1" applyFill="1" applyBorder="1" applyAlignment="1">
      <alignment horizontal="center" wrapText="1"/>
      <protection/>
    </xf>
    <xf numFmtId="0" fontId="28" fillId="0" borderId="13" xfId="74" applyFont="1" applyFill="1" applyBorder="1" applyAlignment="1">
      <alignment horizontal="left" wrapText="1" indent="1"/>
      <protection/>
    </xf>
    <xf numFmtId="178" fontId="19" fillId="0" borderId="16" xfId="41" applyNumberFormat="1" applyFont="1" applyFill="1" applyBorder="1" applyAlignment="1">
      <alignment wrapText="1"/>
    </xf>
    <xf numFmtId="178" fontId="19" fillId="0" borderId="17" xfId="41" applyNumberFormat="1" applyFont="1" applyFill="1" applyBorder="1" applyAlignment="1">
      <alignment wrapText="1"/>
    </xf>
    <xf numFmtId="178" fontId="25" fillId="0" borderId="0" xfId="74" applyNumberFormat="1">
      <alignment/>
      <protection/>
    </xf>
    <xf numFmtId="0" fontId="23" fillId="0" borderId="13" xfId="74" applyFont="1" applyFill="1" applyBorder="1" applyAlignment="1">
      <alignment horizontal="left" wrapText="1" indent="1"/>
      <protection/>
    </xf>
    <xf numFmtId="178" fontId="25" fillId="0" borderId="16" xfId="41" applyNumberFormat="1" applyFont="1" applyFill="1" applyBorder="1" applyAlignment="1">
      <alignment horizontal="left" wrapText="1" indent="1"/>
    </xf>
    <xf numFmtId="168" fontId="21" fillId="0" borderId="16" xfId="41" applyNumberFormat="1" applyFont="1" applyFill="1" applyBorder="1" applyAlignment="1">
      <alignment horizontal="right"/>
    </xf>
    <xf numFmtId="168" fontId="19" fillId="0" borderId="17" xfId="41" applyNumberFormat="1" applyFont="1" applyFill="1" applyBorder="1" applyAlignment="1">
      <alignment/>
    </xf>
    <xf numFmtId="168" fontId="21" fillId="0" borderId="17" xfId="41" applyNumberFormat="1" applyFont="1" applyFill="1" applyBorder="1" applyAlignment="1">
      <alignment/>
    </xf>
    <xf numFmtId="0" fontId="23" fillId="0" borderId="26" xfId="74" applyFont="1" applyFill="1" applyBorder="1" applyAlignment="1">
      <alignment horizontal="left" wrapText="1" indent="1"/>
      <protection/>
    </xf>
    <xf numFmtId="168" fontId="21" fillId="0" borderId="16" xfId="41" applyNumberFormat="1" applyFont="1" applyFill="1" applyBorder="1" applyAlignment="1">
      <alignment/>
    </xf>
    <xf numFmtId="178" fontId="28" fillId="0" borderId="16" xfId="41" applyNumberFormat="1" applyFont="1" applyFill="1" applyBorder="1" applyAlignment="1">
      <alignment horizontal="left" wrapText="1" indent="1"/>
    </xf>
    <xf numFmtId="3" fontId="19" fillId="0" borderId="16" xfId="41" applyNumberFormat="1" applyFont="1" applyFill="1" applyBorder="1" applyAlignment="1">
      <alignment horizontal="left" wrapText="1" indent="1"/>
    </xf>
    <xf numFmtId="3" fontId="19" fillId="0" borderId="16" xfId="41" applyNumberFormat="1" applyFont="1" applyFill="1" applyBorder="1" applyAlignment="1">
      <alignment horizontal="center" wrapText="1"/>
    </xf>
    <xf numFmtId="178" fontId="19" fillId="0" borderId="16" xfId="41" applyNumberFormat="1" applyFont="1" applyFill="1" applyBorder="1" applyAlignment="1">
      <alignment horizontal="left" wrapText="1" indent="1"/>
    </xf>
    <xf numFmtId="178" fontId="21" fillId="0" borderId="16" xfId="41" applyNumberFormat="1" applyFont="1" applyFill="1" applyBorder="1" applyAlignment="1">
      <alignment horizontal="left" wrapText="1" indent="1"/>
    </xf>
    <xf numFmtId="178" fontId="23" fillId="0" borderId="16" xfId="41" applyNumberFormat="1" applyFont="1" applyFill="1" applyBorder="1" applyAlignment="1">
      <alignment horizontal="left" wrapText="1" indent="1"/>
    </xf>
    <xf numFmtId="168" fontId="21" fillId="0" borderId="16" xfId="41" applyNumberFormat="1" applyFont="1" applyFill="1" applyBorder="1" applyAlignment="1">
      <alignment horizontal="center"/>
    </xf>
    <xf numFmtId="0" fontId="23" fillId="0" borderId="27" xfId="74" applyFont="1" applyFill="1" applyBorder="1" applyAlignment="1">
      <alignment horizontal="left" wrapText="1" indent="1"/>
      <protection/>
    </xf>
    <xf numFmtId="178" fontId="21" fillId="0" borderId="14" xfId="41" applyNumberFormat="1" applyFont="1" applyFill="1" applyBorder="1" applyAlignment="1">
      <alignment horizontal="left" wrapText="1" indent="1"/>
    </xf>
    <xf numFmtId="168" fontId="21" fillId="0" borderId="14" xfId="41" applyNumberFormat="1" applyFont="1" applyFill="1" applyBorder="1" applyAlignment="1">
      <alignment horizontal="right"/>
    </xf>
    <xf numFmtId="168" fontId="19" fillId="0" borderId="15" xfId="41" applyNumberFormat="1" applyFont="1" applyFill="1" applyBorder="1" applyAlignment="1">
      <alignment/>
    </xf>
    <xf numFmtId="0" fontId="23" fillId="0" borderId="10" xfId="74" applyFont="1" applyFill="1" applyBorder="1" applyAlignment="1">
      <alignment horizontal="left" wrapText="1" indent="1"/>
      <protection/>
    </xf>
    <xf numFmtId="178" fontId="25" fillId="0" borderId="28" xfId="41" applyNumberFormat="1" applyFont="1" applyFill="1" applyBorder="1" applyAlignment="1">
      <alignment horizontal="left" wrapText="1" indent="1"/>
    </xf>
    <xf numFmtId="168" fontId="21" fillId="0" borderId="28" xfId="41" applyNumberFormat="1" applyFont="1" applyFill="1" applyBorder="1" applyAlignment="1">
      <alignment/>
    </xf>
    <xf numFmtId="168" fontId="19" fillId="0" borderId="12" xfId="41" applyNumberFormat="1" applyFont="1" applyFill="1" applyBorder="1" applyAlignment="1">
      <alignment/>
    </xf>
    <xf numFmtId="0" fontId="32" fillId="0" borderId="20" xfId="74" applyFont="1" applyFill="1" applyBorder="1" applyAlignment="1">
      <alignment horizontal="center"/>
      <protection/>
    </xf>
    <xf numFmtId="0" fontId="21" fillId="0" borderId="29" xfId="74" applyFont="1" applyFill="1" applyBorder="1" applyAlignment="1">
      <alignment horizontal="center"/>
      <protection/>
    </xf>
    <xf numFmtId="0" fontId="21" fillId="0" borderId="30" xfId="74" applyFont="1" applyFill="1" applyBorder="1" applyAlignment="1">
      <alignment horizontal="center"/>
      <protection/>
    </xf>
    <xf numFmtId="0" fontId="27" fillId="0" borderId="30" xfId="74" applyFont="1" applyFill="1" applyBorder="1" applyAlignment="1">
      <alignment horizontal="center"/>
      <protection/>
    </xf>
    <xf numFmtId="0" fontId="21" fillId="0" borderId="23" xfId="74" applyFont="1" applyFill="1" applyBorder="1" applyAlignment="1">
      <alignment horizontal="center"/>
      <protection/>
    </xf>
    <xf numFmtId="0" fontId="28" fillId="0" borderId="18" xfId="74" applyFont="1" applyFill="1" applyBorder="1" applyAlignment="1">
      <alignment horizontal="center" wrapText="1"/>
      <protection/>
    </xf>
    <xf numFmtId="3" fontId="19" fillId="0" borderId="16" xfId="74" applyNumberFormat="1" applyFont="1" applyFill="1" applyBorder="1" applyAlignment="1">
      <alignment horizontal="right"/>
      <protection/>
    </xf>
    <xf numFmtId="3" fontId="19" fillId="0" borderId="17" xfId="74" applyNumberFormat="1" applyFont="1" applyFill="1" applyBorder="1">
      <alignment/>
      <protection/>
    </xf>
    <xf numFmtId="0" fontId="19" fillId="0" borderId="13" xfId="74" applyFont="1" applyFill="1" applyBorder="1" applyAlignment="1">
      <alignment horizontal="left" vertical="top" wrapText="1" indent="1"/>
      <protection/>
    </xf>
    <xf numFmtId="0" fontId="19" fillId="0" borderId="13" xfId="74" applyFont="1" applyFill="1" applyBorder="1" applyAlignment="1">
      <alignment horizontal="left" vertical="center" wrapText="1" indent="1"/>
      <protection/>
    </xf>
    <xf numFmtId="0" fontId="21" fillId="0" borderId="13" xfId="74" applyFont="1" applyFill="1" applyBorder="1" applyAlignment="1">
      <alignment horizontal="left" vertical="top" wrapText="1" indent="1"/>
      <protection/>
    </xf>
    <xf numFmtId="3" fontId="21" fillId="0" borderId="16" xfId="74" applyNumberFormat="1" applyFont="1" applyFill="1" applyBorder="1" applyAlignment="1">
      <alignment horizontal="right"/>
      <protection/>
    </xf>
    <xf numFmtId="3" fontId="27" fillId="0" borderId="16" xfId="74" applyNumberFormat="1" applyFont="1" applyFill="1" applyBorder="1" applyAlignment="1">
      <alignment horizontal="right"/>
      <protection/>
    </xf>
    <xf numFmtId="3" fontId="21" fillId="0" borderId="17" xfId="74" applyNumberFormat="1" applyFont="1" applyFill="1" applyBorder="1">
      <alignment/>
      <protection/>
    </xf>
    <xf numFmtId="0" fontId="21" fillId="0" borderId="13" xfId="74" applyFont="1" applyFill="1" applyBorder="1" applyAlignment="1">
      <alignment horizontal="left" vertical="center" wrapText="1" indent="2"/>
      <protection/>
    </xf>
    <xf numFmtId="0" fontId="19" fillId="0" borderId="13" xfId="74" applyFont="1" applyFill="1" applyBorder="1" applyAlignment="1">
      <alignment horizontal="left" vertical="top" wrapText="1" indent="2"/>
      <protection/>
    </xf>
    <xf numFmtId="0" fontId="21" fillId="0" borderId="13" xfId="74" applyFont="1" applyFill="1" applyBorder="1" applyAlignment="1">
      <alignment horizontal="left" vertical="top" wrapText="1" indent="2"/>
      <protection/>
    </xf>
    <xf numFmtId="3" fontId="31" fillId="0" borderId="16" xfId="74" applyNumberFormat="1" applyFont="1" applyFill="1" applyBorder="1" applyAlignment="1">
      <alignment horizontal="right"/>
      <protection/>
    </xf>
    <xf numFmtId="3" fontId="21" fillId="0" borderId="31" xfId="74" applyNumberFormat="1" applyFont="1" applyFill="1" applyBorder="1">
      <alignment/>
      <protection/>
    </xf>
    <xf numFmtId="0" fontId="21" fillId="0" borderId="17" xfId="74" applyFont="1" applyBorder="1">
      <alignment/>
      <protection/>
    </xf>
    <xf numFmtId="0" fontId="32" fillId="0" borderId="10" xfId="74" applyFont="1" applyBorder="1">
      <alignment/>
      <protection/>
    </xf>
    <xf numFmtId="3" fontId="21" fillId="0" borderId="11" xfId="74" applyNumberFormat="1" applyFont="1" applyBorder="1" applyAlignment="1">
      <alignment horizontal="right"/>
      <protection/>
    </xf>
    <xf numFmtId="3" fontId="16" fillId="0" borderId="11" xfId="74" applyNumberFormat="1" applyFont="1" applyBorder="1" applyAlignment="1">
      <alignment horizontal="right"/>
      <protection/>
    </xf>
    <xf numFmtId="3" fontId="21" fillId="0" borderId="12" xfId="74" applyNumberFormat="1" applyFont="1" applyBorder="1">
      <alignment/>
      <protection/>
    </xf>
    <xf numFmtId="0" fontId="25" fillId="0" borderId="0" xfId="72">
      <alignment/>
      <protection/>
    </xf>
    <xf numFmtId="0" fontId="19" fillId="0" borderId="0" xfId="70" applyFont="1" applyBorder="1">
      <alignment/>
      <protection/>
    </xf>
    <xf numFmtId="168" fontId="21" fillId="0" borderId="0" xfId="47" applyNumberFormat="1" applyFont="1" applyBorder="1" applyAlignment="1">
      <alignment vertical="top"/>
    </xf>
    <xf numFmtId="0" fontId="17" fillId="0" borderId="0" xfId="70">
      <alignment/>
      <protection/>
    </xf>
    <xf numFmtId="168" fontId="19" fillId="0" borderId="0" xfId="47" applyNumberFormat="1" applyFont="1" applyBorder="1" applyAlignment="1">
      <alignment horizontal="center" vertical="center"/>
    </xf>
    <xf numFmtId="0" fontId="31" fillId="0" borderId="0" xfId="70" applyFont="1" applyBorder="1" applyAlignment="1">
      <alignment horizontal="center"/>
      <protection/>
    </xf>
    <xf numFmtId="165" fontId="21" fillId="0" borderId="0" xfId="47" applyFont="1" applyBorder="1" applyAlignment="1">
      <alignment/>
    </xf>
    <xf numFmtId="168" fontId="21" fillId="0" borderId="0" xfId="47" applyNumberFormat="1" applyFont="1" applyBorder="1" applyAlignment="1">
      <alignment/>
    </xf>
    <xf numFmtId="168" fontId="21" fillId="0" borderId="0" xfId="70" applyNumberFormat="1" applyFont="1" applyBorder="1">
      <alignment/>
      <protection/>
    </xf>
    <xf numFmtId="168" fontId="34" fillId="0" borderId="0" xfId="70" applyNumberFormat="1" applyFont="1" applyAlignment="1">
      <alignment/>
      <protection/>
    </xf>
    <xf numFmtId="0" fontId="21" fillId="0" borderId="0" xfId="70" applyFont="1" applyBorder="1">
      <alignment/>
      <protection/>
    </xf>
    <xf numFmtId="3" fontId="0" fillId="0" borderId="0" xfId="0" applyNumberFormat="1" applyFill="1" applyAlignment="1">
      <alignment/>
    </xf>
    <xf numFmtId="10" fontId="21" fillId="0" borderId="16" xfId="41" applyNumberFormat="1" applyFont="1" applyFill="1" applyBorder="1" applyAlignment="1">
      <alignment horizontal="left" wrapText="1" indent="1"/>
    </xf>
    <xf numFmtId="10" fontId="21" fillId="0" borderId="16" xfId="41" applyNumberFormat="1" applyFont="1" applyFill="1" applyBorder="1" applyAlignment="1">
      <alignment horizontal="center" wrapText="1"/>
    </xf>
    <xf numFmtId="0" fontId="17" fillId="0" borderId="0" xfId="70" applyAlignment="1">
      <alignment horizontal="center"/>
      <protection/>
    </xf>
    <xf numFmtId="0" fontId="19" fillId="0" borderId="32" xfId="70" applyFont="1" applyBorder="1" applyAlignment="1">
      <alignment horizontal="center" vertical="center" wrapText="1"/>
      <protection/>
    </xf>
    <xf numFmtId="10" fontId="19" fillId="0" borderId="16" xfId="74" applyNumberFormat="1" applyFont="1" applyFill="1" applyBorder="1" applyAlignment="1">
      <alignment horizontal="right"/>
      <protection/>
    </xf>
    <xf numFmtId="10" fontId="21" fillId="0" borderId="16" xfId="74" applyNumberFormat="1" applyFont="1" applyFill="1" applyBorder="1" applyAlignment="1">
      <alignment horizontal="right"/>
      <protection/>
    </xf>
    <xf numFmtId="168" fontId="21" fillId="0" borderId="16" xfId="41" applyNumberFormat="1" applyFont="1" applyFill="1" applyBorder="1" applyAlignment="1">
      <alignment horizontal="center" vertical="center"/>
    </xf>
    <xf numFmtId="10" fontId="21" fillId="0" borderId="17" xfId="41" applyNumberFormat="1" applyFont="1" applyFill="1" applyBorder="1" applyAlignment="1">
      <alignment horizontal="center" wrapText="1"/>
    </xf>
    <xf numFmtId="10" fontId="21" fillId="0" borderId="17" xfId="41" applyNumberFormat="1" applyFont="1" applyFill="1" applyBorder="1" applyAlignment="1">
      <alignment horizontal="left" wrapText="1" indent="1"/>
    </xf>
    <xf numFmtId="183" fontId="19" fillId="0" borderId="17" xfId="41" applyNumberFormat="1" applyFont="1" applyFill="1" applyBorder="1" applyAlignment="1">
      <alignment horizontal="center" wrapText="1"/>
    </xf>
    <xf numFmtId="0" fontId="8" fillId="0" borderId="0" xfId="76" applyFont="1" applyFill="1" applyAlignment="1">
      <alignment horizontal="center" vertical="center" wrapText="1"/>
      <protection/>
    </xf>
    <xf numFmtId="0" fontId="8" fillId="0" borderId="0" xfId="76" applyFont="1" applyFill="1" applyAlignment="1">
      <alignment horizontal="center" vertical="center"/>
      <protection/>
    </xf>
    <xf numFmtId="0" fontId="21" fillId="0" borderId="13" xfId="70" applyFont="1" applyBorder="1" applyAlignment="1">
      <alignment horizontal="left" vertical="center" wrapText="1"/>
      <protection/>
    </xf>
    <xf numFmtId="0" fontId="21" fillId="0" borderId="13" xfId="70" applyFont="1" applyBorder="1" applyAlignment="1">
      <alignment vertical="center" wrapText="1"/>
      <protection/>
    </xf>
    <xf numFmtId="0" fontId="19" fillId="0" borderId="33" xfId="70" applyFont="1" applyBorder="1" applyAlignment="1">
      <alignment vertical="center"/>
      <protection/>
    </xf>
    <xf numFmtId="0" fontId="21" fillId="0" borderId="16" xfId="70" applyFont="1" applyBorder="1" applyAlignment="1">
      <alignment vertical="center" wrapText="1"/>
      <protection/>
    </xf>
    <xf numFmtId="0" fontId="21" fillId="0" borderId="13" xfId="70" applyFont="1" applyBorder="1" applyAlignment="1">
      <alignment horizontal="left" vertical="center"/>
      <protection/>
    </xf>
    <xf numFmtId="0" fontId="21" fillId="0" borderId="13" xfId="70" applyFont="1" applyBorder="1" applyAlignment="1">
      <alignment vertical="center"/>
      <protection/>
    </xf>
    <xf numFmtId="0" fontId="21" fillId="0" borderId="34" xfId="70" applyFont="1" applyBorder="1" applyAlignment="1">
      <alignment vertical="center"/>
      <protection/>
    </xf>
    <xf numFmtId="0" fontId="21" fillId="0" borderId="13" xfId="70" applyFont="1" applyFill="1" applyBorder="1" applyAlignment="1">
      <alignment vertical="center" wrapText="1"/>
      <protection/>
    </xf>
    <xf numFmtId="0" fontId="21" fillId="0" borderId="20" xfId="70" applyFont="1" applyFill="1" applyBorder="1" applyAlignment="1">
      <alignment vertical="center" wrapText="1"/>
      <protection/>
    </xf>
    <xf numFmtId="0" fontId="19" fillId="0" borderId="13" xfId="70" applyFont="1" applyBorder="1" applyAlignment="1">
      <alignment vertical="center" wrapText="1"/>
      <protection/>
    </xf>
    <xf numFmtId="0" fontId="21" fillId="0" borderId="19" xfId="70" applyFont="1" applyFill="1" applyBorder="1" applyAlignment="1">
      <alignment vertical="center" wrapText="1"/>
      <protection/>
    </xf>
    <xf numFmtId="0" fontId="21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6" xfId="70" applyFont="1" applyFill="1" applyBorder="1" applyAlignment="1">
      <alignment vertical="center" wrapText="1"/>
      <protection/>
    </xf>
    <xf numFmtId="168" fontId="19" fillId="0" borderId="33" xfId="47" applyNumberFormat="1" applyFont="1" applyBorder="1" applyAlignment="1">
      <alignment vertical="center"/>
    </xf>
    <xf numFmtId="168" fontId="21" fillId="0" borderId="16" xfId="47" applyNumberFormat="1" applyFont="1" applyBorder="1" applyAlignment="1">
      <alignment vertical="center"/>
    </xf>
    <xf numFmtId="168" fontId="21" fillId="0" borderId="16" xfId="47" applyNumberFormat="1" applyFont="1" applyBorder="1" applyAlignment="1">
      <alignment horizontal="center" vertical="center"/>
    </xf>
    <xf numFmtId="168" fontId="19" fillId="0" borderId="16" xfId="47" applyNumberFormat="1" applyFont="1" applyBorder="1" applyAlignment="1">
      <alignment vertical="center"/>
    </xf>
    <xf numFmtId="168" fontId="21" fillId="0" borderId="31" xfId="47" applyNumberFormat="1" applyFont="1" applyBorder="1" applyAlignment="1">
      <alignment vertical="center"/>
    </xf>
    <xf numFmtId="168" fontId="21" fillId="0" borderId="31" xfId="47" applyNumberFormat="1" applyFont="1" applyBorder="1" applyAlignment="1">
      <alignment horizontal="center" vertical="center"/>
    </xf>
    <xf numFmtId="168" fontId="19" fillId="0" borderId="31" xfId="47" applyNumberFormat="1" applyFont="1" applyBorder="1" applyAlignment="1">
      <alignment vertical="center"/>
    </xf>
    <xf numFmtId="168" fontId="19" fillId="0" borderId="16" xfId="47" applyNumberFormat="1" applyFont="1" applyBorder="1" applyAlignment="1">
      <alignment horizontal="center" vertical="center"/>
    </xf>
    <xf numFmtId="168" fontId="19" fillId="0" borderId="11" xfId="47" applyNumberFormat="1" applyFont="1" applyBorder="1" applyAlignment="1">
      <alignment vertical="center"/>
    </xf>
    <xf numFmtId="168" fontId="19" fillId="0" borderId="33" xfId="47" applyNumberFormat="1" applyFont="1" applyBorder="1" applyAlignment="1">
      <alignment horizontal="center" vertical="center"/>
    </xf>
    <xf numFmtId="3" fontId="19" fillId="0" borderId="35" xfId="47" applyNumberFormat="1" applyFont="1" applyBorder="1" applyAlignment="1">
      <alignment horizontal="center" vertical="center"/>
    </xf>
    <xf numFmtId="3" fontId="21" fillId="0" borderId="17" xfId="47" applyNumberFormat="1" applyFont="1" applyBorder="1" applyAlignment="1">
      <alignment horizontal="center" vertical="center"/>
    </xf>
    <xf numFmtId="168" fontId="21" fillId="0" borderId="17" xfId="47" applyNumberFormat="1" applyFont="1" applyBorder="1" applyAlignment="1">
      <alignment horizontal="center" vertical="center"/>
    </xf>
    <xf numFmtId="3" fontId="21" fillId="0" borderId="16" xfId="47" applyNumberFormat="1" applyFont="1" applyBorder="1" applyAlignment="1">
      <alignment horizontal="center" vertical="center"/>
    </xf>
    <xf numFmtId="168" fontId="19" fillId="0" borderId="17" xfId="47" applyNumberFormat="1" applyFont="1" applyBorder="1" applyAlignment="1">
      <alignment horizontal="center" vertical="center"/>
    </xf>
    <xf numFmtId="168" fontId="21" fillId="0" borderId="17" xfId="47" applyNumberFormat="1" applyFont="1" applyBorder="1" applyAlignment="1">
      <alignment vertical="center"/>
    </xf>
    <xf numFmtId="168" fontId="19" fillId="0" borderId="17" xfId="47" applyNumberFormat="1" applyFont="1" applyBorder="1" applyAlignment="1">
      <alignment vertical="center"/>
    </xf>
    <xf numFmtId="0" fontId="21" fillId="0" borderId="16" xfId="70" applyFont="1" applyBorder="1" applyAlignment="1">
      <alignment vertical="center"/>
      <protection/>
    </xf>
    <xf numFmtId="0" fontId="21" fillId="0" borderId="17" xfId="70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168" fontId="19" fillId="0" borderId="33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168" fontId="19" fillId="0" borderId="37" xfId="44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vertical="top" wrapText="1"/>
    </xf>
    <xf numFmtId="168" fontId="21" fillId="0" borderId="14" xfId="44" applyNumberFormat="1" applyFont="1" applyFill="1" applyBorder="1" applyAlignment="1">
      <alignment wrapText="1"/>
    </xf>
    <xf numFmtId="0" fontId="21" fillId="0" borderId="13" xfId="0" applyFont="1" applyBorder="1" applyAlignment="1">
      <alignment vertical="top" wrapText="1"/>
    </xf>
    <xf numFmtId="168" fontId="21" fillId="0" borderId="16" xfId="44" applyNumberFormat="1" applyFont="1" applyFill="1" applyBorder="1" applyAlignment="1">
      <alignment wrapText="1"/>
    </xf>
    <xf numFmtId="0" fontId="19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168" fontId="19" fillId="0" borderId="16" xfId="44" applyNumberFormat="1" applyFont="1" applyFill="1" applyBorder="1" applyAlignment="1">
      <alignment horizontal="center"/>
    </xf>
    <xf numFmtId="0" fontId="19" fillId="0" borderId="13" xfId="0" applyFont="1" applyBorder="1" applyAlignment="1">
      <alignment vertical="top" wrapText="1"/>
    </xf>
    <xf numFmtId="0" fontId="21" fillId="0" borderId="32" xfId="0" applyFont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168" fontId="19" fillId="0" borderId="29" xfId="44" applyNumberFormat="1" applyFont="1" applyBorder="1" applyAlignment="1">
      <alignment horizontal="center" vertical="center"/>
    </xf>
    <xf numFmtId="168" fontId="21" fillId="0" borderId="16" xfId="44" applyNumberFormat="1" applyFont="1" applyFill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168" fontId="21" fillId="0" borderId="16" xfId="44" applyNumberFormat="1" applyFont="1" applyFill="1" applyBorder="1" applyAlignment="1">
      <alignment horizontal="justify" vertical="center" wrapText="1"/>
    </xf>
    <xf numFmtId="168" fontId="19" fillId="0" borderId="16" xfId="44" applyNumberFormat="1" applyFont="1" applyFill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/>
    </xf>
    <xf numFmtId="168" fontId="19" fillId="0" borderId="16" xfId="44" applyNumberFormat="1" applyFont="1" applyBorder="1" applyAlignment="1">
      <alignment horizontal="justify" vertical="center" wrapText="1"/>
    </xf>
    <xf numFmtId="168" fontId="19" fillId="0" borderId="11" xfId="44" applyNumberFormat="1" applyFont="1" applyBorder="1" applyAlignment="1">
      <alignment horizontal="justify" vertical="center" wrapText="1"/>
    </xf>
    <xf numFmtId="168" fontId="19" fillId="0" borderId="29" xfId="44" applyNumberFormat="1" applyFont="1" applyBorder="1" applyAlignment="1">
      <alignment horizontal="justify" vertical="center" wrapText="1"/>
    </xf>
    <xf numFmtId="168" fontId="21" fillId="0" borderId="31" xfId="44" applyNumberFormat="1" applyFont="1" applyFill="1" applyBorder="1" applyAlignment="1">
      <alignment horizontal="justify" vertical="center"/>
    </xf>
    <xf numFmtId="168" fontId="82" fillId="0" borderId="31" xfId="44" applyNumberFormat="1" applyFont="1" applyFill="1" applyBorder="1" applyAlignment="1">
      <alignment horizontal="justify" vertical="center"/>
    </xf>
    <xf numFmtId="168" fontId="19" fillId="0" borderId="31" xfId="44" applyNumberFormat="1" applyFont="1" applyFill="1" applyBorder="1" applyAlignment="1">
      <alignment horizontal="justify" vertical="center" wrapText="1"/>
    </xf>
    <xf numFmtId="168" fontId="19" fillId="0" borderId="31" xfId="44" applyNumberFormat="1" applyFont="1" applyFill="1" applyBorder="1" applyAlignment="1">
      <alignment horizontal="justify" vertical="center"/>
    </xf>
    <xf numFmtId="168" fontId="17" fillId="0" borderId="31" xfId="44" applyNumberFormat="1" applyFont="1" applyFill="1" applyBorder="1" applyAlignment="1">
      <alignment horizontal="justify" vertical="center"/>
    </xf>
    <xf numFmtId="168" fontId="19" fillId="0" borderId="38" xfId="44" applyNumberFormat="1" applyFont="1" applyBorder="1" applyAlignment="1">
      <alignment horizontal="justify" vertical="center"/>
    </xf>
    <xf numFmtId="168" fontId="19" fillId="0" borderId="22" xfId="44" applyNumberFormat="1" applyFont="1" applyBorder="1" applyAlignment="1">
      <alignment horizontal="justify" vertical="center"/>
    </xf>
    <xf numFmtId="3" fontId="21" fillId="0" borderId="16" xfId="0" applyNumberFormat="1" applyFont="1" applyBorder="1" applyAlignment="1">
      <alignment horizontal="right" vertical="center"/>
    </xf>
    <xf numFmtId="3" fontId="82" fillId="0" borderId="16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168" fontId="21" fillId="0" borderId="16" xfId="41" applyNumberFormat="1" applyFont="1" applyFill="1" applyBorder="1" applyAlignment="1">
      <alignment horizontal="right" vertical="center"/>
    </xf>
    <xf numFmtId="168" fontId="19" fillId="0" borderId="16" xfId="41" applyNumberFormat="1" applyFont="1" applyFill="1" applyBorder="1" applyAlignment="1">
      <alignment horizontal="right"/>
    </xf>
    <xf numFmtId="168" fontId="19" fillId="0" borderId="16" xfId="41" applyNumberFormat="1" applyFont="1" applyFill="1" applyBorder="1" applyAlignment="1">
      <alignment horizontal="right" vertical="center"/>
    </xf>
    <xf numFmtId="0" fontId="28" fillId="0" borderId="32" xfId="74" applyFont="1" applyFill="1" applyBorder="1" applyAlignment="1">
      <alignment horizontal="left" wrapText="1"/>
      <protection/>
    </xf>
    <xf numFmtId="166" fontId="9" fillId="0" borderId="0" xfId="0" applyNumberFormat="1" applyFont="1" applyFill="1" applyBorder="1" applyAlignment="1" applyProtection="1">
      <alignment horizontal="center" textRotation="180"/>
      <protection/>
    </xf>
    <xf numFmtId="166" fontId="1" fillId="0" borderId="33" xfId="0" applyNumberFormat="1" applyFont="1" applyFill="1" applyBorder="1" applyAlignment="1" applyProtection="1">
      <alignment horizontal="center" vertical="center" wrapText="1"/>
      <protection/>
    </xf>
    <xf numFmtId="166" fontId="21" fillId="0" borderId="16" xfId="0" applyNumberFormat="1" applyFont="1" applyFill="1" applyBorder="1" applyAlignment="1" applyProtection="1">
      <alignment horizontal="right" vertical="center" wrapText="1"/>
      <protection/>
    </xf>
    <xf numFmtId="166" fontId="19" fillId="0" borderId="16" xfId="0" applyNumberFormat="1" applyFont="1" applyFill="1" applyBorder="1" applyAlignment="1" applyProtection="1">
      <alignment horizontal="right"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8" fontId="19" fillId="0" borderId="39" xfId="41" applyNumberFormat="1" applyFont="1" applyFill="1" applyBorder="1" applyAlignment="1">
      <alignment vertical="center"/>
    </xf>
    <xf numFmtId="10" fontId="19" fillId="0" borderId="15" xfId="85" applyNumberFormat="1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168" fontId="21" fillId="0" borderId="31" xfId="41" applyNumberFormat="1" applyFont="1" applyFill="1" applyBorder="1" applyAlignment="1">
      <alignment horizontal="center" vertical="center"/>
    </xf>
    <xf numFmtId="168" fontId="21" fillId="0" borderId="17" xfId="41" applyNumberFormat="1" applyFont="1" applyFill="1" applyBorder="1" applyAlignment="1">
      <alignment horizontal="center" vertical="center"/>
    </xf>
    <xf numFmtId="168" fontId="21" fillId="0" borderId="31" xfId="41" applyNumberFormat="1" applyFont="1" applyFill="1" applyBorder="1" applyAlignment="1">
      <alignment vertical="center"/>
    </xf>
    <xf numFmtId="10" fontId="21" fillId="0" borderId="15" xfId="85" applyNumberFormat="1" applyFont="1" applyFill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168" fontId="21" fillId="33" borderId="39" xfId="41" applyNumberFormat="1" applyFont="1" applyFill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168" fontId="21" fillId="0" borderId="39" xfId="41" applyNumberFormat="1" applyFont="1" applyFill="1" applyBorder="1" applyAlignment="1">
      <alignment vertical="center"/>
    </xf>
    <xf numFmtId="0" fontId="32" fillId="0" borderId="40" xfId="0" applyFont="1" applyBorder="1" applyAlignment="1">
      <alignment horizontal="left" vertical="center" wrapText="1"/>
    </xf>
    <xf numFmtId="3" fontId="21" fillId="0" borderId="31" xfId="41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168" fontId="21" fillId="0" borderId="41" xfId="41" applyNumberFormat="1" applyFont="1" applyFill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68" fontId="19" fillId="0" borderId="31" xfId="41" applyNumberFormat="1" applyFont="1" applyFill="1" applyBorder="1" applyAlignment="1">
      <alignment vertical="center"/>
    </xf>
    <xf numFmtId="0" fontId="32" fillId="0" borderId="40" xfId="0" applyFont="1" applyBorder="1" applyAlignment="1">
      <alignment vertical="center" wrapText="1"/>
    </xf>
    <xf numFmtId="168" fontId="19" fillId="0" borderId="41" xfId="41" applyNumberFormat="1" applyFont="1" applyFill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168" fontId="21" fillId="0" borderId="16" xfId="41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68" fontId="21" fillId="0" borderId="38" xfId="41" applyNumberFormat="1" applyFont="1" applyFill="1" applyBorder="1" applyAlignment="1">
      <alignment vertical="center"/>
    </xf>
    <xf numFmtId="10" fontId="21" fillId="0" borderId="42" xfId="85" applyNumberFormat="1" applyFont="1" applyFill="1" applyBorder="1" applyAlignment="1">
      <alignment vertical="center"/>
    </xf>
    <xf numFmtId="0" fontId="20" fillId="0" borderId="27" xfId="76" applyFont="1" applyFill="1" applyBorder="1" applyAlignment="1">
      <alignment vertical="center" wrapText="1"/>
      <protection/>
    </xf>
    <xf numFmtId="0" fontId="16" fillId="0" borderId="14" xfId="76" applyFont="1" applyFill="1" applyBorder="1" applyAlignment="1">
      <alignment horizontal="center" vertical="center" wrapText="1"/>
      <protection/>
    </xf>
    <xf numFmtId="182" fontId="20" fillId="33" borderId="14" xfId="76" applyNumberFormat="1" applyFont="1" applyFill="1" applyBorder="1" applyAlignment="1">
      <alignment horizontal="right" vertical="center" wrapText="1"/>
      <protection/>
    </xf>
    <xf numFmtId="0" fontId="20" fillId="0" borderId="13" xfId="76" applyFont="1" applyFill="1" applyBorder="1" applyAlignment="1">
      <alignment vertical="center" wrapText="1"/>
      <protection/>
    </xf>
    <xf numFmtId="182" fontId="20" fillId="33" borderId="16" xfId="76" applyNumberFormat="1" applyFont="1" applyFill="1" applyBorder="1" applyAlignment="1">
      <alignment horizontal="right" vertical="center" wrapText="1"/>
      <protection/>
    </xf>
    <xf numFmtId="0" fontId="35" fillId="0" borderId="13" xfId="76" applyFont="1" applyFill="1" applyBorder="1" applyAlignment="1">
      <alignment horizontal="left" vertical="center" wrapText="1"/>
      <protection/>
    </xf>
    <xf numFmtId="182" fontId="16" fillId="33" borderId="16" xfId="76" applyNumberFormat="1" applyFont="1" applyFill="1" applyBorder="1" applyAlignment="1">
      <alignment horizontal="right" vertical="center" wrapText="1"/>
      <protection/>
    </xf>
    <xf numFmtId="182" fontId="24" fillId="33" borderId="16" xfId="76" applyNumberFormat="1" applyFont="1" applyFill="1" applyBorder="1" applyAlignment="1">
      <alignment horizontal="right" vertical="center" wrapText="1"/>
      <protection/>
    </xf>
    <xf numFmtId="0" fontId="35" fillId="0" borderId="13" xfId="76" applyFont="1" applyFill="1" applyBorder="1" applyAlignment="1">
      <alignment vertical="center" wrapText="1"/>
      <protection/>
    </xf>
    <xf numFmtId="0" fontId="16" fillId="0" borderId="13" xfId="76" applyFont="1" applyFill="1" applyBorder="1" applyAlignment="1">
      <alignment vertical="center" wrapText="1"/>
      <protection/>
    </xf>
    <xf numFmtId="182" fontId="16" fillId="33" borderId="16" xfId="76" applyNumberFormat="1" applyFont="1" applyFill="1" applyBorder="1" applyAlignment="1" applyProtection="1">
      <alignment horizontal="right" vertical="center" wrapText="1"/>
      <protection locked="0"/>
    </xf>
    <xf numFmtId="0" fontId="16" fillId="0" borderId="27" xfId="76" applyFont="1" applyFill="1" applyBorder="1" applyAlignment="1">
      <alignment vertical="center" wrapText="1"/>
      <protection/>
    </xf>
    <xf numFmtId="182" fontId="20" fillId="33" borderId="16" xfId="76" applyNumberFormat="1" applyFont="1" applyFill="1" applyBorder="1" applyAlignment="1">
      <alignment vertical="center" wrapText="1"/>
      <protection/>
    </xf>
    <xf numFmtId="182" fontId="20" fillId="33" borderId="16" xfId="76" applyNumberFormat="1" applyFont="1" applyFill="1" applyBorder="1" applyAlignment="1" applyProtection="1">
      <alignment horizontal="right" vertical="center" wrapText="1"/>
      <protection locked="0"/>
    </xf>
    <xf numFmtId="182" fontId="24" fillId="33" borderId="16" xfId="76" applyNumberFormat="1" applyFont="1" applyFill="1" applyBorder="1" applyAlignment="1" applyProtection="1">
      <alignment horizontal="right" vertical="center" wrapText="1"/>
      <protection locked="0"/>
    </xf>
    <xf numFmtId="182" fontId="20" fillId="33" borderId="43" xfId="76" applyNumberFormat="1" applyFont="1" applyFill="1" applyBorder="1" applyAlignment="1">
      <alignment horizontal="right" vertical="center" wrapText="1"/>
      <protection/>
    </xf>
    <xf numFmtId="0" fontId="16" fillId="33" borderId="16" xfId="76" applyNumberFormat="1" applyFont="1" applyFill="1" applyBorder="1" applyAlignment="1">
      <alignment horizontal="right" vertical="center" wrapText="1"/>
      <protection/>
    </xf>
    <xf numFmtId="0" fontId="20" fillId="0" borderId="13" xfId="70" applyFont="1" applyBorder="1" applyAlignment="1">
      <alignment wrapText="1"/>
      <protection/>
    </xf>
    <xf numFmtId="182" fontId="24" fillId="33" borderId="43" xfId="76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76" applyFont="1" applyFill="1" applyBorder="1" applyAlignment="1">
      <alignment vertical="center" wrapText="1"/>
      <protection/>
    </xf>
    <xf numFmtId="0" fontId="16" fillId="0" borderId="11" xfId="76" applyFont="1" applyFill="1" applyBorder="1" applyAlignment="1">
      <alignment horizontal="center" vertical="center" wrapText="1"/>
      <protection/>
    </xf>
    <xf numFmtId="182" fontId="20" fillId="33" borderId="11" xfId="76" applyNumberFormat="1" applyFont="1" applyFill="1" applyBorder="1" applyAlignment="1">
      <alignment horizontal="right" vertical="center" wrapText="1"/>
      <protection/>
    </xf>
    <xf numFmtId="0" fontId="20" fillId="0" borderId="10" xfId="76" applyFont="1" applyFill="1" applyBorder="1" applyAlignment="1">
      <alignment horizontal="center" vertical="center" wrapText="1"/>
      <protection/>
    </xf>
    <xf numFmtId="0" fontId="20" fillId="0" borderId="11" xfId="76" applyFont="1" applyFill="1" applyBorder="1" applyAlignment="1">
      <alignment horizontal="center" vertical="center" wrapText="1"/>
      <protection/>
    </xf>
    <xf numFmtId="0" fontId="20" fillId="33" borderId="11" xfId="7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0" borderId="0" xfId="74" applyFont="1" applyAlignment="1">
      <alignment horizontal="right"/>
      <protection/>
    </xf>
    <xf numFmtId="0" fontId="22" fillId="0" borderId="10" xfId="74" applyFont="1" applyBorder="1" applyAlignment="1">
      <alignment horizontal="center" vertical="center"/>
      <protection/>
    </xf>
    <xf numFmtId="0" fontId="21" fillId="0" borderId="0" xfId="72" applyFont="1" applyAlignment="1">
      <alignment horizontal="right"/>
      <protection/>
    </xf>
    <xf numFmtId="0" fontId="32" fillId="0" borderId="13" xfId="70" applyFont="1" applyBorder="1" applyAlignment="1">
      <alignment horizontal="center" vertical="center"/>
      <protection/>
    </xf>
    <xf numFmtId="168" fontId="32" fillId="0" borderId="16" xfId="47" applyNumberFormat="1" applyFont="1" applyBorder="1" applyAlignment="1">
      <alignment horizontal="center" vertical="center"/>
    </xf>
    <xf numFmtId="168" fontId="32" fillId="0" borderId="17" xfId="47" applyNumberFormat="1" applyFont="1" applyBorder="1" applyAlignment="1">
      <alignment horizontal="center" vertical="center"/>
    </xf>
    <xf numFmtId="168" fontId="22" fillId="0" borderId="44" xfId="47" applyNumberFormat="1" applyFont="1" applyBorder="1" applyAlignment="1">
      <alignment horizontal="center" vertical="center"/>
    </xf>
    <xf numFmtId="168" fontId="22" fillId="0" borderId="29" xfId="47" applyNumberFormat="1" applyFont="1" applyBorder="1" applyAlignment="1">
      <alignment horizontal="center" vertical="center"/>
    </xf>
    <xf numFmtId="168" fontId="22" fillId="0" borderId="23" xfId="47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18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17" xfId="0" applyNumberFormat="1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6" xfId="0" applyFont="1" applyBorder="1" applyAlignment="1">
      <alignment wrapText="1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right" vertical="center"/>
    </xf>
    <xf numFmtId="0" fontId="22" fillId="0" borderId="45" xfId="68" applyFont="1" applyBorder="1" applyAlignment="1">
      <alignment horizontal="center" vertical="center" wrapText="1"/>
      <protection/>
    </xf>
    <xf numFmtId="0" fontId="22" fillId="0" borderId="46" xfId="68" applyFont="1" applyBorder="1" applyAlignment="1">
      <alignment horizontal="center" vertical="center" wrapText="1"/>
      <protection/>
    </xf>
    <xf numFmtId="0" fontId="22" fillId="0" borderId="47" xfId="68" applyFont="1" applyBorder="1" applyAlignment="1">
      <alignment horizontal="center" vertical="center" wrapText="1"/>
      <protection/>
    </xf>
    <xf numFmtId="0" fontId="22" fillId="0" borderId="29" xfId="68" applyFont="1" applyBorder="1" applyAlignment="1">
      <alignment horizontal="center" vertical="center" wrapText="1"/>
      <protection/>
    </xf>
    <xf numFmtId="0" fontId="22" fillId="0" borderId="48" xfId="68" applyFont="1" applyBorder="1" applyAlignment="1">
      <alignment horizontal="center" vertical="center" wrapText="1"/>
      <protection/>
    </xf>
    <xf numFmtId="0" fontId="22" fillId="0" borderId="23" xfId="68" applyFont="1" applyBorder="1" applyAlignment="1">
      <alignment horizontal="center" vertical="center" wrapText="1"/>
      <protection/>
    </xf>
    <xf numFmtId="0" fontId="32" fillId="0" borderId="0" xfId="68" applyFont="1">
      <alignment/>
      <protection/>
    </xf>
    <xf numFmtId="0" fontId="22" fillId="0" borderId="49" xfId="68" applyFont="1" applyFill="1" applyBorder="1" applyAlignment="1">
      <alignment horizontal="center" vertical="center"/>
      <protection/>
    </xf>
    <xf numFmtId="0" fontId="22" fillId="0" borderId="50" xfId="68" applyFont="1" applyFill="1" applyBorder="1" applyAlignment="1">
      <alignment wrapText="1"/>
      <protection/>
    </xf>
    <xf numFmtId="178" fontId="22" fillId="0" borderId="51" xfId="68" applyNumberFormat="1" applyFont="1" applyFill="1" applyBorder="1" applyAlignment="1">
      <alignment wrapText="1"/>
      <protection/>
    </xf>
    <xf numFmtId="178" fontId="22" fillId="0" borderId="52" xfId="44" applyNumberFormat="1" applyFont="1" applyFill="1" applyBorder="1" applyAlignment="1" applyProtection="1">
      <alignment vertical="center"/>
      <protection/>
    </xf>
    <xf numFmtId="0" fontId="22" fillId="0" borderId="0" xfId="68" applyFont="1" applyFill="1">
      <alignment/>
      <protection/>
    </xf>
    <xf numFmtId="0" fontId="22" fillId="0" borderId="49" xfId="68" applyFont="1" applyFill="1" applyBorder="1" applyAlignment="1">
      <alignment horizontal="center"/>
      <protection/>
    </xf>
    <xf numFmtId="178" fontId="32" fillId="0" borderId="53" xfId="44" applyNumberFormat="1" applyFont="1" applyFill="1" applyBorder="1" applyAlignment="1" applyProtection="1">
      <alignment vertical="center"/>
      <protection/>
    </xf>
    <xf numFmtId="0" fontId="32" fillId="0" borderId="54" xfId="68" applyFont="1" applyFill="1" applyBorder="1" applyAlignment="1">
      <alignment wrapText="1"/>
      <protection/>
    </xf>
    <xf numFmtId="178" fontId="32" fillId="0" borderId="55" xfId="44" applyNumberFormat="1" applyFont="1" applyFill="1" applyBorder="1" applyAlignment="1" applyProtection="1">
      <alignment/>
      <protection/>
    </xf>
    <xf numFmtId="178" fontId="32" fillId="0" borderId="53" xfId="44" applyNumberFormat="1" applyFont="1" applyFill="1" applyBorder="1" applyAlignment="1" applyProtection="1">
      <alignment/>
      <protection/>
    </xf>
    <xf numFmtId="178" fontId="22" fillId="0" borderId="55" xfId="44" applyNumberFormat="1" applyFont="1" applyFill="1" applyBorder="1" applyAlignment="1" applyProtection="1">
      <alignment/>
      <protection/>
    </xf>
    <xf numFmtId="0" fontId="32" fillId="0" borderId="0" xfId="68" applyFont="1" applyFill="1">
      <alignment/>
      <protection/>
    </xf>
    <xf numFmtId="178" fontId="32" fillId="0" borderId="17" xfId="44" applyNumberFormat="1" applyFont="1" applyFill="1" applyBorder="1" applyAlignment="1" applyProtection="1">
      <alignment vertical="center"/>
      <protection/>
    </xf>
    <xf numFmtId="0" fontId="22" fillId="0" borderId="56" xfId="68" applyFont="1" applyFill="1" applyBorder="1" applyAlignment="1">
      <alignment horizontal="center"/>
      <protection/>
    </xf>
    <xf numFmtId="0" fontId="22" fillId="0" borderId="57" xfId="68" applyFont="1" applyFill="1" applyBorder="1" applyAlignment="1">
      <alignment horizontal="center" wrapText="1"/>
      <protection/>
    </xf>
    <xf numFmtId="178" fontId="22" fillId="0" borderId="58" xfId="44" applyNumberFormat="1" applyFont="1" applyFill="1" applyBorder="1" applyAlignment="1" applyProtection="1">
      <alignment horizontal="center" vertical="center"/>
      <protection/>
    </xf>
    <xf numFmtId="0" fontId="22" fillId="0" borderId="0" xfId="68" applyFont="1" applyAlignment="1">
      <alignment horizontal="center"/>
      <protection/>
    </xf>
    <xf numFmtId="0" fontId="32" fillId="0" borderId="0" xfId="68" applyFont="1" applyAlignment="1">
      <alignment wrapText="1"/>
      <protection/>
    </xf>
    <xf numFmtId="0" fontId="32" fillId="0" borderId="0" xfId="68" applyFont="1" applyBorder="1">
      <alignment/>
      <protection/>
    </xf>
    <xf numFmtId="0" fontId="22" fillId="0" borderId="0" xfId="68" applyFont="1">
      <alignment/>
      <protection/>
    </xf>
    <xf numFmtId="0" fontId="22" fillId="0" borderId="59" xfId="68" applyFont="1" applyFill="1" applyBorder="1">
      <alignment/>
      <protection/>
    </xf>
    <xf numFmtId="0" fontId="32" fillId="0" borderId="59" xfId="68" applyFont="1" applyFill="1" applyBorder="1">
      <alignment/>
      <protection/>
    </xf>
    <xf numFmtId="0" fontId="22" fillId="0" borderId="60" xfId="68" applyFont="1" applyBorder="1" applyAlignment="1">
      <alignment horizontal="center" vertical="center"/>
      <protection/>
    </xf>
    <xf numFmtId="10" fontId="22" fillId="0" borderId="61" xfId="68" applyNumberFormat="1" applyFont="1" applyFill="1" applyBorder="1">
      <alignment/>
      <protection/>
    </xf>
    <xf numFmtId="10" fontId="32" fillId="0" borderId="61" xfId="68" applyNumberFormat="1" applyFont="1" applyFill="1" applyBorder="1">
      <alignment/>
      <protection/>
    </xf>
    <xf numFmtId="182" fontId="20" fillId="0" borderId="14" xfId="76" applyNumberFormat="1" applyFont="1" applyFill="1" applyBorder="1" applyAlignment="1">
      <alignment horizontal="right" vertical="center" wrapText="1"/>
      <protection/>
    </xf>
    <xf numFmtId="182" fontId="20" fillId="0" borderId="16" xfId="76" applyNumberFormat="1" applyFont="1" applyFill="1" applyBorder="1" applyAlignment="1">
      <alignment horizontal="right" vertical="center" wrapText="1"/>
      <protection/>
    </xf>
    <xf numFmtId="182" fontId="16" fillId="0" borderId="16" xfId="76" applyNumberFormat="1" applyFont="1" applyFill="1" applyBorder="1" applyAlignment="1">
      <alignment horizontal="right" vertical="center" wrapText="1"/>
      <protection/>
    </xf>
    <xf numFmtId="182" fontId="24" fillId="0" borderId="16" xfId="76" applyNumberFormat="1" applyFont="1" applyFill="1" applyBorder="1" applyAlignment="1">
      <alignment horizontal="right" vertical="center" wrapText="1"/>
      <protection/>
    </xf>
    <xf numFmtId="182" fontId="16" fillId="0" borderId="16" xfId="76" applyNumberFormat="1" applyFont="1" applyFill="1" applyBorder="1" applyAlignment="1" applyProtection="1">
      <alignment horizontal="right" vertical="center" wrapText="1"/>
      <protection locked="0"/>
    </xf>
    <xf numFmtId="182" fontId="20" fillId="0" borderId="16" xfId="76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179" fontId="23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 wrapText="1" indent="1"/>
      <protection locked="0"/>
    </xf>
    <xf numFmtId="179" fontId="2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left" vertical="center" indent="5"/>
    </xf>
    <xf numFmtId="0" fontId="32" fillId="0" borderId="62" xfId="0" applyFont="1" applyFill="1" applyBorder="1" applyAlignment="1">
      <alignment wrapText="1"/>
    </xf>
    <xf numFmtId="0" fontId="32" fillId="0" borderId="54" xfId="0" applyFont="1" applyFill="1" applyBorder="1" applyAlignment="1">
      <alignment wrapText="1"/>
    </xf>
    <xf numFmtId="0" fontId="22" fillId="0" borderId="54" xfId="0" applyFont="1" applyFill="1" applyBorder="1" applyAlignment="1">
      <alignment horizontal="center" wrapText="1"/>
    </xf>
    <xf numFmtId="0" fontId="22" fillId="0" borderId="0" xfId="68" applyFont="1" applyBorder="1" applyAlignment="1">
      <alignment horizontal="center" vertical="center" wrapText="1"/>
      <protection/>
    </xf>
    <xf numFmtId="0" fontId="22" fillId="0" borderId="0" xfId="68" applyFont="1" applyBorder="1" applyAlignment="1">
      <alignment horizontal="center" vertical="center"/>
      <protection/>
    </xf>
    <xf numFmtId="0" fontId="22" fillId="0" borderId="0" xfId="68" applyFont="1" applyFill="1" applyBorder="1" applyAlignment="1">
      <alignment horizontal="center"/>
      <protection/>
    </xf>
    <xf numFmtId="0" fontId="32" fillId="0" borderId="0" xfId="68" applyFont="1" applyFill="1" applyBorder="1" applyAlignment="1">
      <alignment wrapText="1"/>
      <protection/>
    </xf>
    <xf numFmtId="178" fontId="32" fillId="0" borderId="0" xfId="44" applyNumberFormat="1" applyFont="1" applyFill="1" applyBorder="1" applyAlignment="1" applyProtection="1">
      <alignment/>
      <protection/>
    </xf>
    <xf numFmtId="0" fontId="22" fillId="0" borderId="0" xfId="68" applyFont="1" applyFill="1" applyBorder="1" applyAlignment="1">
      <alignment wrapText="1"/>
      <protection/>
    </xf>
    <xf numFmtId="178" fontId="22" fillId="0" borderId="0" xfId="44" applyNumberFormat="1" applyFont="1" applyFill="1" applyBorder="1" applyAlignment="1" applyProtection="1">
      <alignment/>
      <protection/>
    </xf>
    <xf numFmtId="9" fontId="22" fillId="0" borderId="0" xfId="68" applyNumberFormat="1" applyFont="1" applyBorder="1">
      <alignment/>
      <protection/>
    </xf>
    <xf numFmtId="9" fontId="32" fillId="0" borderId="0" xfId="68" applyNumberFormat="1" applyFont="1" applyBorder="1">
      <alignment/>
      <protection/>
    </xf>
    <xf numFmtId="0" fontId="22" fillId="0" borderId="0" xfId="68" applyFont="1" applyFill="1" applyBorder="1" applyAlignment="1">
      <alignment horizontal="center" wrapText="1"/>
      <protection/>
    </xf>
    <xf numFmtId="178" fontId="32" fillId="0" borderId="0" xfId="44" applyNumberFormat="1" applyFont="1" applyFill="1" applyBorder="1" applyAlignment="1" applyProtection="1">
      <alignment vertical="center"/>
      <protection/>
    </xf>
    <xf numFmtId="178" fontId="22" fillId="0" borderId="0" xfId="44" applyNumberFormat="1" applyFont="1" applyFill="1" applyBorder="1" applyAlignment="1" applyProtection="1">
      <alignment horizontal="center" vertical="center"/>
      <protection/>
    </xf>
    <xf numFmtId="168" fontId="19" fillId="0" borderId="16" xfId="41" applyNumberFormat="1" applyFont="1" applyFill="1" applyBorder="1" applyAlignment="1">
      <alignment vertical="center"/>
    </xf>
    <xf numFmtId="0" fontId="21" fillId="0" borderId="17" xfId="74" applyFont="1" applyFill="1" applyBorder="1">
      <alignment/>
      <protection/>
    </xf>
    <xf numFmtId="178" fontId="22" fillId="0" borderId="53" xfId="44" applyNumberFormat="1" applyFont="1" applyFill="1" applyBorder="1" applyAlignment="1" applyProtection="1">
      <alignment/>
      <protection/>
    </xf>
    <xf numFmtId="178" fontId="22" fillId="0" borderId="63" xfId="44" applyNumberFormat="1" applyFont="1" applyFill="1" applyBorder="1" applyAlignment="1" applyProtection="1">
      <alignment vertical="center"/>
      <protection/>
    </xf>
    <xf numFmtId="0" fontId="19" fillId="0" borderId="35" xfId="0" applyFont="1" applyBorder="1" applyAlignment="1">
      <alignment horizontal="center" vertical="center" wrapText="1"/>
    </xf>
    <xf numFmtId="178" fontId="32" fillId="0" borderId="64" xfId="44" applyNumberFormat="1" applyFont="1" applyFill="1" applyBorder="1" applyAlignment="1" applyProtection="1">
      <alignment vertical="center"/>
      <protection/>
    </xf>
    <xf numFmtId="10" fontId="22" fillId="0" borderId="65" xfId="68" applyNumberFormat="1" applyFont="1" applyFill="1" applyBorder="1" applyAlignment="1">
      <alignment vertical="center"/>
      <protection/>
    </xf>
    <xf numFmtId="14" fontId="22" fillId="0" borderId="29" xfId="0" applyNumberFormat="1" applyFont="1" applyFill="1" applyBorder="1" applyAlignment="1">
      <alignment horizontal="center" vertic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178" fontId="22" fillId="0" borderId="55" xfId="44" applyNumberFormat="1" applyFont="1" applyFill="1" applyBorder="1" applyAlignment="1" applyProtection="1">
      <alignment horizontal="center"/>
      <protection/>
    </xf>
    <xf numFmtId="178" fontId="32" fillId="0" borderId="55" xfId="44" applyNumberFormat="1" applyFont="1" applyFill="1" applyBorder="1" applyAlignment="1" applyProtection="1">
      <alignment horizontal="center"/>
      <protection/>
    </xf>
    <xf numFmtId="178" fontId="32" fillId="0" borderId="55" xfId="44" applyNumberFormat="1" applyFont="1" applyFill="1" applyBorder="1" applyAlignment="1" applyProtection="1">
      <alignment horizontal="center" vertical="center"/>
      <protection/>
    </xf>
    <xf numFmtId="178" fontId="32" fillId="0" borderId="16" xfId="44" applyNumberFormat="1" applyFont="1" applyFill="1" applyBorder="1" applyAlignment="1" applyProtection="1">
      <alignment horizontal="center" vertical="center"/>
      <protection/>
    </xf>
    <xf numFmtId="178" fontId="32" fillId="0" borderId="43" xfId="44" applyNumberFormat="1" applyFont="1" applyFill="1" applyBorder="1" applyAlignment="1" applyProtection="1">
      <alignment horizontal="center" vertical="center"/>
      <protection/>
    </xf>
    <xf numFmtId="178" fontId="22" fillId="0" borderId="58" xfId="44" applyNumberFormat="1" applyFont="1" applyFill="1" applyBorder="1" applyAlignment="1" applyProtection="1">
      <alignment horizontal="center"/>
      <protection/>
    </xf>
    <xf numFmtId="0" fontId="22" fillId="0" borderId="11" xfId="68" applyFont="1" applyBorder="1" applyAlignment="1">
      <alignment horizontal="center" vertical="center" wrapText="1"/>
      <protection/>
    </xf>
    <xf numFmtId="0" fontId="22" fillId="0" borderId="66" xfId="68" applyFont="1" applyBorder="1" applyAlignment="1">
      <alignment horizontal="left" wrapText="1"/>
      <protection/>
    </xf>
    <xf numFmtId="0" fontId="22" fillId="0" borderId="67" xfId="68" applyFont="1" applyBorder="1" applyAlignment="1">
      <alignment horizontal="left" wrapText="1"/>
      <protection/>
    </xf>
    <xf numFmtId="0" fontId="32" fillId="0" borderId="68" xfId="68" applyFont="1" applyBorder="1">
      <alignment/>
      <protection/>
    </xf>
    <xf numFmtId="0" fontId="32" fillId="0" borderId="14" xfId="68" applyFont="1" applyBorder="1">
      <alignment/>
      <protection/>
    </xf>
    <xf numFmtId="0" fontId="32" fillId="0" borderId="39" xfId="68" applyFont="1" applyBorder="1">
      <alignment/>
      <protection/>
    </xf>
    <xf numFmtId="0" fontId="32" fillId="0" borderId="15" xfId="68" applyFont="1" applyBorder="1">
      <alignment/>
      <protection/>
    </xf>
    <xf numFmtId="0" fontId="32" fillId="0" borderId="69" xfId="68" applyFont="1" applyBorder="1">
      <alignment/>
      <protection/>
    </xf>
    <xf numFmtId="0" fontId="32" fillId="0" borderId="16" xfId="68" applyFont="1" applyBorder="1">
      <alignment/>
      <protection/>
    </xf>
    <xf numFmtId="0" fontId="32" fillId="0" borderId="43" xfId="68" applyFont="1" applyBorder="1">
      <alignment/>
      <protection/>
    </xf>
    <xf numFmtId="10" fontId="32" fillId="0" borderId="17" xfId="89" applyNumberFormat="1" applyFont="1" applyBorder="1" applyAlignment="1">
      <alignment/>
    </xf>
    <xf numFmtId="0" fontId="22" fillId="0" borderId="49" xfId="68" applyFont="1" applyBorder="1" applyAlignment="1">
      <alignment horizontal="center"/>
      <protection/>
    </xf>
    <xf numFmtId="10" fontId="22" fillId="0" borderId="17" xfId="89" applyNumberFormat="1" applyFont="1" applyBorder="1" applyAlignment="1">
      <alignment/>
    </xf>
    <xf numFmtId="0" fontId="32" fillId="0" borderId="70" xfId="68" applyFont="1" applyBorder="1" applyAlignment="1">
      <alignment horizontal="left" wrapText="1" indent="1"/>
      <protection/>
    </xf>
    <xf numFmtId="0" fontId="32" fillId="0" borderId="70" xfId="68" applyFont="1" applyBorder="1" applyAlignment="1">
      <alignment horizontal="left" wrapText="1" indent="2"/>
      <protection/>
    </xf>
    <xf numFmtId="0" fontId="32" fillId="0" borderId="70" xfId="68" applyFont="1" applyBorder="1" applyAlignment="1">
      <alignment horizontal="left" wrapText="1" indent="5"/>
      <protection/>
    </xf>
    <xf numFmtId="0" fontId="22" fillId="0" borderId="56" xfId="68" applyFont="1" applyBorder="1" applyAlignment="1">
      <alignment horizontal="center"/>
      <protection/>
    </xf>
    <xf numFmtId="0" fontId="22" fillId="0" borderId="71" xfId="68" applyFont="1" applyBorder="1" applyAlignment="1">
      <alignment horizontal="center" wrapText="1"/>
      <protection/>
    </xf>
    <xf numFmtId="10" fontId="22" fillId="0" borderId="72" xfId="44" applyNumberFormat="1" applyFont="1" applyFill="1" applyBorder="1" applyAlignment="1" applyProtection="1">
      <alignment horizontal="right"/>
      <protection/>
    </xf>
    <xf numFmtId="0" fontId="25" fillId="0" borderId="0" xfId="68">
      <alignment/>
      <protection/>
    </xf>
    <xf numFmtId="168" fontId="19" fillId="0" borderId="38" xfId="44" applyNumberFormat="1" applyFont="1" applyFill="1" applyBorder="1" applyAlignment="1">
      <alignment/>
    </xf>
    <xf numFmtId="168" fontId="19" fillId="0" borderId="17" xfId="44" applyNumberFormat="1" applyFont="1" applyFill="1" applyBorder="1" applyAlignment="1">
      <alignment/>
    </xf>
    <xf numFmtId="168" fontId="19" fillId="0" borderId="31" xfId="44" applyNumberFormat="1" applyFont="1" applyFill="1" applyBorder="1" applyAlignment="1">
      <alignment/>
    </xf>
    <xf numFmtId="10" fontId="19" fillId="0" borderId="39" xfId="89" applyNumberFormat="1" applyFont="1" applyFill="1" applyBorder="1" applyAlignment="1">
      <alignment/>
    </xf>
    <xf numFmtId="168" fontId="19" fillId="0" borderId="16" xfId="44" applyNumberFormat="1" applyFont="1" applyFill="1" applyBorder="1" applyAlignment="1">
      <alignment/>
    </xf>
    <xf numFmtId="0" fontId="32" fillId="0" borderId="40" xfId="68" applyFont="1" applyBorder="1">
      <alignment/>
      <protection/>
    </xf>
    <xf numFmtId="168" fontId="21" fillId="0" borderId="31" xfId="44" applyNumberFormat="1" applyFont="1" applyFill="1" applyBorder="1" applyAlignment="1">
      <alignment/>
    </xf>
    <xf numFmtId="0" fontId="32" fillId="0" borderId="13" xfId="68" applyFont="1" applyBorder="1" applyAlignment="1">
      <alignment horizontal="center"/>
      <protection/>
    </xf>
    <xf numFmtId="168" fontId="21" fillId="0" borderId="16" xfId="44" applyNumberFormat="1" applyFont="1" applyFill="1" applyBorder="1" applyAlignment="1">
      <alignment/>
    </xf>
    <xf numFmtId="0" fontId="22" fillId="0" borderId="16" xfId="68" applyFont="1" applyBorder="1">
      <alignment/>
      <protection/>
    </xf>
    <xf numFmtId="0" fontId="22" fillId="0" borderId="13" xfId="68" applyFont="1" applyBorder="1" applyAlignment="1">
      <alignment horizontal="center"/>
      <protection/>
    </xf>
    <xf numFmtId="0" fontId="32" fillId="0" borderId="16" xfId="68" applyFont="1" applyBorder="1" applyAlignment="1">
      <alignment wrapText="1"/>
      <protection/>
    </xf>
    <xf numFmtId="10" fontId="21" fillId="0" borderId="39" xfId="89" applyNumberFormat="1" applyFont="1" applyFill="1" applyBorder="1" applyAlignment="1">
      <alignment/>
    </xf>
    <xf numFmtId="168" fontId="19" fillId="0" borderId="41" xfId="44" applyNumberFormat="1" applyFont="1" applyFill="1" applyBorder="1" applyAlignment="1">
      <alignment/>
    </xf>
    <xf numFmtId="0" fontId="22" fillId="0" borderId="40" xfId="68" applyFont="1" applyBorder="1">
      <alignment/>
      <protection/>
    </xf>
    <xf numFmtId="0" fontId="22" fillId="0" borderId="26" xfId="68" applyFont="1" applyBorder="1" applyAlignment="1">
      <alignment horizontal="center"/>
      <protection/>
    </xf>
    <xf numFmtId="168" fontId="21" fillId="0" borderId="41" xfId="44" applyNumberFormat="1" applyFont="1" applyFill="1" applyBorder="1" applyAlignment="1">
      <alignment/>
    </xf>
    <xf numFmtId="0" fontId="32" fillId="0" borderId="26" xfId="68" applyFont="1" applyBorder="1" applyAlignment="1">
      <alignment horizontal="center"/>
      <protection/>
    </xf>
    <xf numFmtId="168" fontId="21" fillId="0" borderId="39" xfId="44" applyNumberFormat="1" applyFont="1" applyFill="1" applyBorder="1" applyAlignment="1">
      <alignment/>
    </xf>
    <xf numFmtId="168" fontId="21" fillId="0" borderId="15" xfId="44" applyNumberFormat="1" applyFont="1" applyFill="1" applyBorder="1" applyAlignment="1">
      <alignment vertical="center"/>
    </xf>
    <xf numFmtId="168" fontId="21" fillId="0" borderId="16" xfId="44" applyNumberFormat="1" applyFont="1" applyFill="1" applyBorder="1" applyAlignment="1">
      <alignment vertical="center"/>
    </xf>
    <xf numFmtId="168" fontId="21" fillId="34" borderId="31" xfId="44" applyNumberFormat="1" applyFont="1" applyFill="1" applyBorder="1" applyAlignment="1">
      <alignment vertical="center"/>
    </xf>
    <xf numFmtId="168" fontId="21" fillId="0" borderId="15" xfId="44" applyNumberFormat="1" applyFont="1" applyFill="1" applyBorder="1" applyAlignment="1">
      <alignment/>
    </xf>
    <xf numFmtId="168" fontId="21" fillId="34" borderId="31" xfId="44" applyNumberFormat="1" applyFont="1" applyFill="1" applyBorder="1" applyAlignment="1">
      <alignment/>
    </xf>
    <xf numFmtId="168" fontId="19" fillId="0" borderId="15" xfId="44" applyNumberFormat="1" applyFont="1" applyFill="1" applyBorder="1" applyAlignment="1">
      <alignment/>
    </xf>
    <xf numFmtId="168" fontId="19" fillId="0" borderId="39" xfId="44" applyNumberFormat="1" applyFont="1" applyFill="1" applyBorder="1" applyAlignment="1">
      <alignment/>
    </xf>
    <xf numFmtId="0" fontId="22" fillId="0" borderId="14" xfId="68" applyFont="1" applyBorder="1">
      <alignment/>
      <protection/>
    </xf>
    <xf numFmtId="0" fontId="22" fillId="0" borderId="27" xfId="68" applyFont="1" applyBorder="1" applyAlignment="1">
      <alignment horizontal="center"/>
      <protection/>
    </xf>
    <xf numFmtId="0" fontId="22" fillId="0" borderId="0" xfId="68" applyFont="1" applyAlignment="1">
      <alignment horizontal="left" indent="4"/>
      <protection/>
    </xf>
    <xf numFmtId="0" fontId="32" fillId="0" borderId="0" xfId="68" applyFont="1" applyAlignment="1">
      <alignment horizontal="center"/>
      <protection/>
    </xf>
    <xf numFmtId="0" fontId="22" fillId="0" borderId="73" xfId="68" applyFont="1" applyBorder="1">
      <alignment/>
      <protection/>
    </xf>
    <xf numFmtId="0" fontId="22" fillId="0" borderId="73" xfId="68" applyFont="1" applyBorder="1" applyAlignment="1">
      <alignment horizontal="center"/>
      <protection/>
    </xf>
    <xf numFmtId="0" fontId="32" fillId="0" borderId="16" xfId="68" applyFont="1" applyBorder="1" applyAlignment="1">
      <alignment horizontal="left" indent="2"/>
      <protection/>
    </xf>
    <xf numFmtId="0" fontId="22" fillId="0" borderId="33" xfId="68" applyFont="1" applyBorder="1">
      <alignment/>
      <protection/>
    </xf>
    <xf numFmtId="0" fontId="22" fillId="0" borderId="18" xfId="68" applyFont="1" applyBorder="1" applyAlignment="1">
      <alignment horizontal="center"/>
      <protection/>
    </xf>
    <xf numFmtId="0" fontId="19" fillId="0" borderId="36" xfId="68" applyFont="1" applyBorder="1" applyAlignment="1">
      <alignment horizontal="center" vertical="center" wrapText="1"/>
      <protection/>
    </xf>
    <xf numFmtId="168" fontId="21" fillId="0" borderId="15" xfId="0" applyNumberFormat="1" applyFont="1" applyBorder="1" applyAlignment="1">
      <alignment/>
    </xf>
    <xf numFmtId="168" fontId="19" fillId="0" borderId="15" xfId="0" applyNumberFormat="1" applyFont="1" applyBorder="1" applyAlignment="1">
      <alignment/>
    </xf>
    <xf numFmtId="168" fontId="19" fillId="0" borderId="0" xfId="44" applyNumberFormat="1" applyFont="1" applyFill="1" applyBorder="1" applyAlignment="1">
      <alignment/>
    </xf>
    <xf numFmtId="10" fontId="19" fillId="0" borderId="0" xfId="89" applyNumberFormat="1" applyFont="1" applyFill="1" applyBorder="1" applyAlignment="1">
      <alignment/>
    </xf>
    <xf numFmtId="168" fontId="21" fillId="0" borderId="0" xfId="0" applyNumberFormat="1" applyFont="1" applyBorder="1" applyAlignment="1">
      <alignment/>
    </xf>
    <xf numFmtId="168" fontId="21" fillId="0" borderId="0" xfId="44" applyNumberFormat="1" applyFont="1" applyFill="1" applyBorder="1" applyAlignment="1">
      <alignment/>
    </xf>
    <xf numFmtId="10" fontId="21" fillId="0" borderId="0" xfId="89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68" fontId="19" fillId="34" borderId="0" xfId="44" applyNumberFormat="1" applyFont="1" applyFill="1" applyBorder="1" applyAlignment="1">
      <alignment/>
    </xf>
    <xf numFmtId="168" fontId="19" fillId="0" borderId="11" xfId="44" applyNumberFormat="1" applyFont="1" applyFill="1" applyBorder="1" applyAlignment="1">
      <alignment/>
    </xf>
    <xf numFmtId="168" fontId="19" fillId="0" borderId="12" xfId="0" applyNumberFormat="1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168" fontId="19" fillId="0" borderId="33" xfId="44" applyNumberFormat="1" applyFont="1" applyFill="1" applyBorder="1" applyAlignment="1">
      <alignment vertical="center" wrapText="1"/>
    </xf>
    <xf numFmtId="168" fontId="19" fillId="0" borderId="74" xfId="44" applyNumberFormat="1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168" fontId="21" fillId="0" borderId="17" xfId="44" applyNumberFormat="1" applyFont="1" applyFill="1" applyBorder="1" applyAlignment="1">
      <alignment/>
    </xf>
    <xf numFmtId="10" fontId="21" fillId="0" borderId="39" xfId="85" applyNumberFormat="1" applyFont="1" applyFill="1" applyBorder="1" applyAlignment="1">
      <alignment/>
    </xf>
    <xf numFmtId="10" fontId="19" fillId="0" borderId="11" xfId="89" applyNumberFormat="1" applyFont="1" applyFill="1" applyBorder="1" applyAlignment="1">
      <alignment/>
    </xf>
    <xf numFmtId="0" fontId="32" fillId="0" borderId="16" xfId="68" applyFont="1" applyBorder="1" applyAlignment="1">
      <alignment horizontal="left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9" xfId="68" applyFont="1" applyBorder="1" applyAlignment="1">
      <alignment horizontal="center" vertical="center"/>
      <protection/>
    </xf>
    <xf numFmtId="0" fontId="22" fillId="0" borderId="70" xfId="68" applyFont="1" applyBorder="1" applyAlignment="1">
      <alignment vertical="center" wrapText="1"/>
      <protection/>
    </xf>
    <xf numFmtId="0" fontId="21" fillId="0" borderId="0" xfId="68" applyFont="1">
      <alignment/>
      <protection/>
    </xf>
    <xf numFmtId="0" fontId="16" fillId="0" borderId="16" xfId="68" applyFont="1" applyBorder="1" applyAlignment="1">
      <alignment horizontal="center" vertical="center" wrapText="1"/>
      <protection/>
    </xf>
    <xf numFmtId="0" fontId="16" fillId="0" borderId="40" xfId="68" applyFont="1" applyBorder="1" applyAlignment="1">
      <alignment horizontal="center" vertical="center" wrapText="1"/>
      <protection/>
    </xf>
    <xf numFmtId="0" fontId="16" fillId="0" borderId="43" xfId="68" applyFont="1" applyBorder="1" applyAlignment="1">
      <alignment horizontal="center" vertical="center" wrapText="1"/>
      <protection/>
    </xf>
    <xf numFmtId="0" fontId="16" fillId="0" borderId="16" xfId="68" applyFont="1" applyBorder="1" applyAlignment="1">
      <alignment vertical="center" wrapText="1"/>
      <protection/>
    </xf>
    <xf numFmtId="0" fontId="38" fillId="0" borderId="21" xfId="68" applyFont="1" applyBorder="1" applyAlignment="1">
      <alignment horizontal="center"/>
      <protection/>
    </xf>
    <xf numFmtId="0" fontId="38" fillId="0" borderId="30" xfId="68" applyFont="1" applyBorder="1" applyAlignment="1">
      <alignment horizontal="center"/>
      <protection/>
    </xf>
    <xf numFmtId="0" fontId="38" fillId="0" borderId="75" xfId="68" applyFont="1" applyBorder="1" applyAlignment="1">
      <alignment horizontal="center"/>
      <protection/>
    </xf>
    <xf numFmtId="1" fontId="39" fillId="0" borderId="12" xfId="44" applyNumberFormat="1" applyFont="1" applyFill="1" applyBorder="1" applyAlignment="1">
      <alignment horizontal="center"/>
    </xf>
    <xf numFmtId="0" fontId="16" fillId="0" borderId="18" xfId="68" applyFont="1" applyBorder="1" applyAlignment="1">
      <alignment wrapText="1"/>
      <protection/>
    </xf>
    <xf numFmtId="3" fontId="21" fillId="0" borderId="33" xfId="44" applyNumberFormat="1" applyFont="1" applyFill="1" applyBorder="1" applyAlignment="1">
      <alignment/>
    </xf>
    <xf numFmtId="3" fontId="21" fillId="0" borderId="35" xfId="44" applyNumberFormat="1" applyFont="1" applyFill="1" applyBorder="1" applyAlignment="1">
      <alignment/>
    </xf>
    <xf numFmtId="0" fontId="20" fillId="0" borderId="0" xfId="68" applyFont="1">
      <alignment/>
      <protection/>
    </xf>
    <xf numFmtId="0" fontId="16" fillId="0" borderId="0" xfId="68" applyFont="1">
      <alignment/>
      <protection/>
    </xf>
    <xf numFmtId="0" fontId="23" fillId="0" borderId="27" xfId="68" applyFont="1" applyBorder="1" applyAlignment="1">
      <alignment wrapText="1"/>
      <protection/>
    </xf>
    <xf numFmtId="3" fontId="21" fillId="0" borderId="14" xfId="44" applyNumberFormat="1" applyFont="1" applyFill="1" applyBorder="1" applyAlignment="1">
      <alignment/>
    </xf>
    <xf numFmtId="3" fontId="21" fillId="0" borderId="15" xfId="44" applyNumberFormat="1" applyFont="1" applyFill="1" applyBorder="1" applyAlignment="1">
      <alignment/>
    </xf>
    <xf numFmtId="0" fontId="16" fillId="0" borderId="27" xfId="68" applyFont="1" applyBorder="1" applyAlignment="1">
      <alignment wrapText="1"/>
      <protection/>
    </xf>
    <xf numFmtId="0" fontId="16" fillId="0" borderId="13" xfId="68" applyFont="1" applyBorder="1" applyAlignment="1">
      <alignment wrapText="1"/>
      <protection/>
    </xf>
    <xf numFmtId="3" fontId="21" fillId="0" borderId="16" xfId="44" applyNumberFormat="1" applyFont="1" applyFill="1" applyBorder="1" applyAlignment="1">
      <alignment/>
    </xf>
    <xf numFmtId="3" fontId="21" fillId="0" borderId="17" xfId="44" applyNumberFormat="1" applyFont="1" applyFill="1" applyBorder="1" applyAlignment="1">
      <alignment/>
    </xf>
    <xf numFmtId="0" fontId="23" fillId="0" borderId="13" xfId="68" applyFont="1" applyBorder="1" applyAlignment="1">
      <alignment wrapText="1"/>
      <protection/>
    </xf>
    <xf numFmtId="0" fontId="16" fillId="0" borderId="20" xfId="68" applyFont="1" applyBorder="1" applyAlignment="1">
      <alignment wrapText="1"/>
      <protection/>
    </xf>
    <xf numFmtId="3" fontId="21" fillId="0" borderId="11" xfId="44" applyNumberFormat="1" applyFont="1" applyFill="1" applyBorder="1" applyAlignment="1">
      <alignment/>
    </xf>
    <xf numFmtId="3" fontId="21" fillId="0" borderId="12" xfId="44" applyNumberFormat="1" applyFont="1" applyFill="1" applyBorder="1" applyAlignment="1">
      <alignment/>
    </xf>
    <xf numFmtId="0" fontId="19" fillId="0" borderId="76" xfId="68" applyFont="1" applyBorder="1" applyAlignment="1">
      <alignment horizontal="left" vertical="center" wrapText="1"/>
      <protection/>
    </xf>
    <xf numFmtId="3" fontId="19" fillId="0" borderId="33" xfId="44" applyNumberFormat="1" applyFont="1" applyFill="1" applyBorder="1" applyAlignment="1">
      <alignment/>
    </xf>
    <xf numFmtId="3" fontId="19" fillId="0" borderId="35" xfId="44" applyNumberFormat="1" applyFont="1" applyFill="1" applyBorder="1" applyAlignment="1">
      <alignment/>
    </xf>
    <xf numFmtId="0" fontId="19" fillId="0" borderId="0" xfId="68" applyFont="1">
      <alignment/>
      <protection/>
    </xf>
    <xf numFmtId="3" fontId="19" fillId="0" borderId="16" xfId="44" applyNumberFormat="1" applyFont="1" applyFill="1" applyBorder="1" applyAlignment="1">
      <alignment/>
    </xf>
    <xf numFmtId="3" fontId="19" fillId="0" borderId="17" xfId="44" applyNumberFormat="1" applyFont="1" applyFill="1" applyBorder="1" applyAlignment="1">
      <alignment/>
    </xf>
    <xf numFmtId="0" fontId="19" fillId="0" borderId="13" xfId="68" applyFont="1" applyBorder="1" applyAlignment="1">
      <alignment horizontal="left" indent="1"/>
      <protection/>
    </xf>
    <xf numFmtId="3" fontId="19" fillId="0" borderId="16" xfId="68" applyNumberFormat="1" applyFont="1" applyBorder="1">
      <alignment/>
      <protection/>
    </xf>
    <xf numFmtId="0" fontId="19" fillId="0" borderId="10" xfId="68" applyFont="1" applyBorder="1" applyAlignment="1">
      <alignment horizontal="left" wrapText="1" indent="1"/>
      <protection/>
    </xf>
    <xf numFmtId="3" fontId="19" fillId="0" borderId="11" xfId="68" applyNumberFormat="1" applyFont="1" applyBorder="1">
      <alignment/>
      <protection/>
    </xf>
    <xf numFmtId="3" fontId="19" fillId="0" borderId="12" xfId="68" applyNumberFormat="1" applyFont="1" applyBorder="1">
      <alignment/>
      <protection/>
    </xf>
    <xf numFmtId="0" fontId="21" fillId="0" borderId="0" xfId="68" applyFont="1" applyAlignment="1">
      <alignment horizontal="left"/>
      <protection/>
    </xf>
    <xf numFmtId="0" fontId="38" fillId="0" borderId="77" xfId="68" applyFont="1" applyBorder="1" applyAlignment="1">
      <alignment horizontal="center"/>
      <protection/>
    </xf>
    <xf numFmtId="0" fontId="38" fillId="34" borderId="11" xfId="68" applyFont="1" applyFill="1" applyBorder="1" applyAlignment="1">
      <alignment horizontal="center"/>
      <protection/>
    </xf>
    <xf numFmtId="0" fontId="38" fillId="34" borderId="38" xfId="68" applyFont="1" applyFill="1" applyBorder="1" applyAlignment="1">
      <alignment horizontal="center"/>
      <protection/>
    </xf>
    <xf numFmtId="0" fontId="38" fillId="0" borderId="11" xfId="68" applyFont="1" applyBorder="1" applyAlignment="1">
      <alignment horizontal="center"/>
      <protection/>
    </xf>
    <xf numFmtId="0" fontId="38" fillId="0" borderId="38" xfId="68" applyFont="1" applyBorder="1" applyAlignment="1">
      <alignment horizontal="center"/>
      <protection/>
    </xf>
    <xf numFmtId="1" fontId="38" fillId="0" borderId="12" xfId="68" applyNumberFormat="1" applyFont="1" applyBorder="1" applyAlignment="1">
      <alignment horizontal="center"/>
      <protection/>
    </xf>
    <xf numFmtId="0" fontId="16" fillId="0" borderId="18" xfId="68" applyFont="1" applyBorder="1" applyAlignment="1">
      <alignment horizontal="left" vertical="center" wrapText="1"/>
      <protection/>
    </xf>
    <xf numFmtId="3" fontId="21" fillId="0" borderId="33" xfId="68" applyNumberFormat="1" applyFont="1" applyBorder="1" applyAlignment="1">
      <alignment vertical="center" wrapText="1"/>
      <protection/>
    </xf>
    <xf numFmtId="3" fontId="19" fillId="0" borderId="35" xfId="68" applyNumberFormat="1" applyFont="1" applyBorder="1" applyAlignment="1">
      <alignment vertical="center" wrapText="1"/>
      <protection/>
    </xf>
    <xf numFmtId="3" fontId="21" fillId="0" borderId="14" xfId="68" applyNumberFormat="1" applyFont="1" applyBorder="1" applyAlignment="1">
      <alignment vertical="center" wrapText="1"/>
      <protection/>
    </xf>
    <xf numFmtId="3" fontId="19" fillId="0" borderId="15" xfId="68" applyNumberFormat="1" applyFont="1" applyBorder="1" applyAlignment="1">
      <alignment vertical="center" wrapText="1"/>
      <protection/>
    </xf>
    <xf numFmtId="0" fontId="16" fillId="0" borderId="27" xfId="68" applyFont="1" applyBorder="1" applyAlignment="1">
      <alignment horizontal="left" vertical="center" wrapText="1"/>
      <protection/>
    </xf>
    <xf numFmtId="0" fontId="16" fillId="0" borderId="13" xfId="68" applyFont="1" applyBorder="1" applyAlignment="1">
      <alignment horizontal="left" vertical="center" wrapText="1"/>
      <protection/>
    </xf>
    <xf numFmtId="3" fontId="19" fillId="0" borderId="17" xfId="68" applyNumberFormat="1" applyFont="1" applyBorder="1" applyAlignment="1">
      <alignment vertical="center" wrapText="1"/>
      <protection/>
    </xf>
    <xf numFmtId="3" fontId="21" fillId="0" borderId="16" xfId="68" applyNumberFormat="1" applyFont="1" applyBorder="1" applyAlignment="1">
      <alignment vertical="center" wrapText="1"/>
      <protection/>
    </xf>
    <xf numFmtId="0" fontId="16" fillId="0" borderId="10" xfId="68" applyFont="1" applyBorder="1" applyAlignment="1">
      <alignment wrapText="1"/>
      <protection/>
    </xf>
    <xf numFmtId="3" fontId="21" fillId="0" borderId="11" xfId="68" applyNumberFormat="1" applyFont="1" applyBorder="1" applyAlignment="1">
      <alignment vertical="center" wrapText="1"/>
      <protection/>
    </xf>
    <xf numFmtId="3" fontId="19" fillId="0" borderId="12" xfId="68" applyNumberFormat="1" applyFont="1" applyBorder="1" applyAlignment="1">
      <alignment vertical="center" wrapText="1"/>
      <protection/>
    </xf>
    <xf numFmtId="0" fontId="19" fillId="0" borderId="27" xfId="68" applyFont="1" applyBorder="1" applyAlignment="1">
      <alignment horizontal="left" vertical="center" wrapText="1"/>
      <protection/>
    </xf>
    <xf numFmtId="3" fontId="19" fillId="0" borderId="14" xfId="68" applyNumberFormat="1" applyFont="1" applyBorder="1" applyAlignment="1">
      <alignment wrapText="1"/>
      <protection/>
    </xf>
    <xf numFmtId="3" fontId="19" fillId="0" borderId="14" xfId="44" applyNumberFormat="1" applyFont="1" applyFill="1" applyBorder="1" applyAlignment="1">
      <alignment horizontal="left" vertical="center" wrapText="1"/>
    </xf>
    <xf numFmtId="3" fontId="19" fillId="0" borderId="15" xfId="68" applyNumberFormat="1" applyFont="1" applyBorder="1" applyAlignment="1">
      <alignment wrapText="1"/>
      <protection/>
    </xf>
    <xf numFmtId="3" fontId="19" fillId="0" borderId="16" xfId="68" applyNumberFormat="1" applyFont="1" applyBorder="1" applyAlignment="1">
      <alignment wrapText="1"/>
      <protection/>
    </xf>
    <xf numFmtId="0" fontId="19" fillId="0" borderId="13" xfId="68" applyFont="1" applyBorder="1" applyAlignment="1">
      <alignment horizontal="left" wrapText="1" indent="1"/>
      <protection/>
    </xf>
    <xf numFmtId="3" fontId="19" fillId="0" borderId="11" xfId="44" applyNumberFormat="1" applyFont="1" applyFill="1" applyBorder="1" applyAlignment="1">
      <alignment horizontal="right" vertical="center" wrapText="1"/>
    </xf>
    <xf numFmtId="3" fontId="19" fillId="0" borderId="11" xfId="44" applyNumberFormat="1" applyFont="1" applyFill="1" applyBorder="1" applyAlignment="1">
      <alignment horizontal="left" vertical="center" wrapText="1"/>
    </xf>
    <xf numFmtId="3" fontId="19" fillId="0" borderId="12" xfId="44" applyNumberFormat="1" applyFont="1" applyFill="1" applyBorder="1" applyAlignment="1">
      <alignment horizontal="right" vertical="center" wrapText="1"/>
    </xf>
    <xf numFmtId="0" fontId="21" fillId="0" borderId="0" xfId="68" applyFont="1" applyAlignment="1">
      <alignment wrapText="1"/>
      <protection/>
    </xf>
    <xf numFmtId="0" fontId="21" fillId="0" borderId="0" xfId="44" applyNumberFormat="1" applyFont="1" applyAlignment="1">
      <alignment/>
    </xf>
    <xf numFmtId="0" fontId="21" fillId="0" borderId="0" xfId="68" applyFont="1" applyAlignment="1">
      <alignment horizontal="right"/>
      <protection/>
    </xf>
    <xf numFmtId="3" fontId="21" fillId="0" borderId="0" xfId="68" applyNumberFormat="1" applyFont="1">
      <alignment/>
      <protection/>
    </xf>
    <xf numFmtId="0" fontId="23" fillId="0" borderId="27" xfId="68" applyFont="1" applyFill="1" applyBorder="1" applyAlignment="1">
      <alignment wrapText="1"/>
      <protection/>
    </xf>
    <xf numFmtId="10" fontId="21" fillId="0" borderId="14" xfId="68" applyNumberFormat="1" applyFont="1" applyBorder="1" applyAlignment="1">
      <alignment vertical="center" wrapText="1"/>
      <protection/>
    </xf>
    <xf numFmtId="0" fontId="23" fillId="0" borderId="26" xfId="68" applyFont="1" applyBorder="1" applyAlignment="1">
      <alignment wrapText="1"/>
      <protection/>
    </xf>
    <xf numFmtId="10" fontId="21" fillId="0" borderId="40" xfId="68" applyNumberFormat="1" applyFont="1" applyBorder="1" applyAlignment="1">
      <alignment vertical="center" wrapText="1"/>
      <protection/>
    </xf>
    <xf numFmtId="0" fontId="18" fillId="0" borderId="0" xfId="76">
      <alignment/>
      <protection/>
    </xf>
    <xf numFmtId="0" fontId="28" fillId="0" borderId="76" xfId="76" applyFont="1" applyBorder="1" applyAlignment="1">
      <alignment horizontal="center" vertical="center"/>
      <protection/>
    </xf>
    <xf numFmtId="0" fontId="29" fillId="0" borderId="74" xfId="75" applyFont="1" applyBorder="1" applyAlignment="1">
      <alignment horizontal="center" vertical="center" textRotation="90"/>
      <protection/>
    </xf>
    <xf numFmtId="0" fontId="28" fillId="0" borderId="74" xfId="76" applyFont="1" applyBorder="1" applyAlignment="1">
      <alignment horizontal="center" vertical="center" wrapText="1"/>
      <protection/>
    </xf>
    <xf numFmtId="0" fontId="28" fillId="0" borderId="78" xfId="76" applyFont="1" applyBorder="1" applyAlignment="1">
      <alignment horizontal="center" vertical="center" wrapText="1"/>
      <protection/>
    </xf>
    <xf numFmtId="0" fontId="28" fillId="0" borderId="36" xfId="76" applyFont="1" applyBorder="1" applyAlignment="1">
      <alignment horizontal="center" vertical="center"/>
      <protection/>
    </xf>
    <xf numFmtId="0" fontId="28" fillId="0" borderId="29" xfId="76" applyFont="1" applyBorder="1" applyAlignment="1">
      <alignment horizontal="center" vertical="center" wrapText="1"/>
      <protection/>
    </xf>
    <xf numFmtId="0" fontId="28" fillId="0" borderId="23" xfId="76" applyFont="1" applyBorder="1" applyAlignment="1">
      <alignment horizontal="center" vertical="center" wrapText="1"/>
      <protection/>
    </xf>
    <xf numFmtId="0" fontId="16" fillId="0" borderId="13" xfId="76" applyFont="1" applyBorder="1" applyProtection="1">
      <alignment/>
      <protection locked="0"/>
    </xf>
    <xf numFmtId="0" fontId="16" fillId="0" borderId="14" xfId="76" applyFont="1" applyBorder="1" applyAlignment="1">
      <alignment horizontal="right" indent="1"/>
      <protection/>
    </xf>
    <xf numFmtId="176" fontId="32" fillId="0" borderId="31" xfId="75" applyNumberFormat="1" applyFont="1" applyBorder="1" applyAlignment="1">
      <alignment horizontal="right" vertical="center"/>
      <protection/>
    </xf>
    <xf numFmtId="176" fontId="32" fillId="0" borderId="17" xfId="75" applyNumberFormat="1" applyFont="1" applyBorder="1" applyAlignment="1">
      <alignment horizontal="right" vertical="center"/>
      <protection/>
    </xf>
    <xf numFmtId="0" fontId="16" fillId="0" borderId="16" xfId="76" applyFont="1" applyBorder="1" applyAlignment="1">
      <alignment horizontal="right" indent="1"/>
      <protection/>
    </xf>
    <xf numFmtId="0" fontId="16" fillId="0" borderId="26" xfId="76" applyFont="1" applyBorder="1" applyProtection="1">
      <alignment/>
      <protection locked="0"/>
    </xf>
    <xf numFmtId="0" fontId="16" fillId="0" borderId="40" xfId="76" applyFont="1" applyBorder="1" applyAlignment="1">
      <alignment horizontal="right" indent="1"/>
      <protection/>
    </xf>
    <xf numFmtId="176" fontId="32" fillId="0" borderId="38" xfId="75" applyNumberFormat="1" applyFont="1" applyBorder="1" applyAlignment="1">
      <alignment horizontal="right" vertical="center"/>
      <protection/>
    </xf>
    <xf numFmtId="176" fontId="32" fillId="0" borderId="42" xfId="75" applyNumberFormat="1" applyFont="1" applyBorder="1" applyAlignment="1">
      <alignment horizontal="right" vertical="center"/>
      <protection/>
    </xf>
    <xf numFmtId="0" fontId="20" fillId="0" borderId="36" xfId="76" applyFont="1" applyBorder="1" applyProtection="1">
      <alignment/>
      <protection locked="0"/>
    </xf>
    <xf numFmtId="0" fontId="16" fillId="0" borderId="29" xfId="76" applyFont="1" applyBorder="1" applyAlignment="1">
      <alignment horizontal="right" indent="1"/>
      <protection/>
    </xf>
    <xf numFmtId="176" fontId="22" fillId="0" borderId="22" xfId="75" applyNumberFormat="1" applyFont="1" applyBorder="1" applyAlignment="1">
      <alignment horizontal="right" vertical="center"/>
      <protection/>
    </xf>
    <xf numFmtId="176" fontId="22" fillId="0" borderId="23" xfId="75" applyNumberFormat="1" applyFont="1" applyBorder="1" applyAlignment="1">
      <alignment horizontal="right" vertical="center"/>
      <protection/>
    </xf>
    <xf numFmtId="0" fontId="16" fillId="0" borderId="27" xfId="76" applyFont="1" applyBorder="1" applyProtection="1">
      <alignment/>
      <protection locked="0"/>
    </xf>
    <xf numFmtId="176" fontId="32" fillId="0" borderId="39" xfId="75" applyNumberFormat="1" applyFont="1" applyBorder="1" applyAlignment="1">
      <alignment horizontal="right" vertical="center"/>
      <protection/>
    </xf>
    <xf numFmtId="176" fontId="32" fillId="0" borderId="78" xfId="75" applyNumberFormat="1" applyFont="1" applyBorder="1" applyAlignment="1">
      <alignment horizontal="right" vertical="center"/>
      <protection/>
    </xf>
    <xf numFmtId="3" fontId="32" fillId="0" borderId="31" xfId="76" applyNumberFormat="1" applyFont="1" applyBorder="1" applyProtection="1">
      <alignment/>
      <protection locked="0"/>
    </xf>
    <xf numFmtId="3" fontId="32" fillId="0" borderId="41" xfId="76" applyNumberFormat="1" applyFont="1" applyBorder="1" applyProtection="1">
      <alignment/>
      <protection locked="0"/>
    </xf>
    <xf numFmtId="176" fontId="22" fillId="0" borderId="23" xfId="75" applyNumberFormat="1" applyFont="1" applyBorder="1" applyAlignment="1">
      <alignment vertical="center"/>
      <protection/>
    </xf>
    <xf numFmtId="3" fontId="32" fillId="0" borderId="14" xfId="76" applyNumberFormat="1" applyFont="1" applyBorder="1" applyProtection="1">
      <alignment/>
      <protection locked="0"/>
    </xf>
    <xf numFmtId="3" fontId="32" fillId="0" borderId="15" xfId="76" applyNumberFormat="1" applyFont="1" applyBorder="1" applyProtection="1">
      <alignment/>
      <protection locked="0"/>
    </xf>
    <xf numFmtId="3" fontId="32" fillId="0" borderId="16" xfId="76" applyNumberFormat="1" applyFont="1" applyBorder="1" applyProtection="1">
      <alignment/>
      <protection locked="0"/>
    </xf>
    <xf numFmtId="3" fontId="32" fillId="0" borderId="17" xfId="76" applyNumberFormat="1" applyFont="1" applyBorder="1" applyProtection="1">
      <alignment/>
      <protection locked="0"/>
    </xf>
    <xf numFmtId="0" fontId="16" fillId="0" borderId="11" xfId="76" applyFont="1" applyBorder="1" applyAlignment="1">
      <alignment horizontal="right" indent="1"/>
      <protection/>
    </xf>
    <xf numFmtId="3" fontId="32" fillId="0" borderId="11" xfId="76" applyNumberFormat="1" applyFont="1" applyBorder="1" applyProtection="1">
      <alignment/>
      <protection locked="0"/>
    </xf>
    <xf numFmtId="3" fontId="32" fillId="0" borderId="12" xfId="76" applyNumberFormat="1" applyFont="1" applyBorder="1" applyProtection="1">
      <alignment/>
      <protection locked="0"/>
    </xf>
    <xf numFmtId="0" fontId="16" fillId="0" borderId="30" xfId="76" applyFont="1" applyBorder="1" applyAlignment="1">
      <alignment horizontal="right" indent="1"/>
      <protection/>
    </xf>
    <xf numFmtId="3" fontId="32" fillId="0" borderId="30" xfId="76" applyNumberFormat="1" applyFont="1" applyBorder="1" applyProtection="1">
      <alignment/>
      <protection locked="0"/>
    </xf>
    <xf numFmtId="3" fontId="32" fillId="0" borderId="42" xfId="76" applyNumberFormat="1" applyFont="1" applyBorder="1" applyProtection="1">
      <alignment/>
      <protection locked="0"/>
    </xf>
    <xf numFmtId="0" fontId="16" fillId="0" borderId="10" xfId="76" applyFont="1" applyBorder="1" applyProtection="1">
      <alignment/>
      <protection locked="0"/>
    </xf>
    <xf numFmtId="0" fontId="20" fillId="0" borderId="77" xfId="76" applyFont="1" applyBorder="1" applyProtection="1">
      <alignment/>
      <protection locked="0"/>
    </xf>
    <xf numFmtId="3" fontId="32" fillId="0" borderId="40" xfId="76" applyNumberFormat="1" applyFont="1" applyBorder="1" applyProtection="1">
      <alignment/>
      <protection locked="0"/>
    </xf>
    <xf numFmtId="3" fontId="32" fillId="0" borderId="79" xfId="76" applyNumberFormat="1" applyFont="1" applyBorder="1" applyProtection="1">
      <alignment/>
      <protection locked="0"/>
    </xf>
    <xf numFmtId="3" fontId="32" fillId="0" borderId="80" xfId="76" applyNumberFormat="1" applyFont="1" applyBorder="1">
      <alignment/>
      <protection/>
    </xf>
    <xf numFmtId="0" fontId="40" fillId="0" borderId="0" xfId="76" applyFont="1">
      <alignment/>
      <protection/>
    </xf>
    <xf numFmtId="0" fontId="41" fillId="0" borderId="0" xfId="76" applyFont="1">
      <alignment/>
      <protection/>
    </xf>
    <xf numFmtId="0" fontId="11" fillId="0" borderId="0" xfId="76" applyFont="1">
      <alignment/>
      <protection/>
    </xf>
    <xf numFmtId="10" fontId="21" fillId="0" borderId="33" xfId="89" applyNumberFormat="1" applyFont="1" applyFill="1" applyBorder="1" applyAlignment="1">
      <alignment/>
    </xf>
    <xf numFmtId="10" fontId="21" fillId="0" borderId="15" xfId="68" applyNumberFormat="1" applyFont="1" applyBorder="1" applyAlignment="1">
      <alignment vertical="center" wrapText="1"/>
      <protection/>
    </xf>
    <xf numFmtId="3" fontId="21" fillId="0" borderId="40" xfId="44" applyNumberFormat="1" applyFont="1" applyFill="1" applyBorder="1" applyAlignment="1">
      <alignment/>
    </xf>
    <xf numFmtId="3" fontId="19" fillId="0" borderId="14" xfId="44" applyNumberFormat="1" applyFont="1" applyFill="1" applyBorder="1" applyAlignment="1">
      <alignment/>
    </xf>
    <xf numFmtId="0" fontId="20" fillId="33" borderId="16" xfId="76" applyNumberFormat="1" applyFont="1" applyFill="1" applyBorder="1" applyAlignment="1">
      <alignment horizontal="right" vertical="center" wrapText="1"/>
      <protection/>
    </xf>
    <xf numFmtId="0" fontId="28" fillId="0" borderId="13" xfId="68" applyFont="1" applyBorder="1" applyAlignment="1">
      <alignment vertical="center" wrapText="1"/>
      <protection/>
    </xf>
    <xf numFmtId="0" fontId="28" fillId="0" borderId="13" xfId="68" applyFont="1" applyBorder="1" applyAlignment="1">
      <alignment wrapText="1"/>
      <protection/>
    </xf>
    <xf numFmtId="0" fontId="28" fillId="0" borderId="11" xfId="74" applyFont="1" applyBorder="1" applyAlignment="1">
      <alignment horizontal="center" vertical="center" wrapText="1"/>
      <protection/>
    </xf>
    <xf numFmtId="0" fontId="28" fillId="0" borderId="19" xfId="74" applyFont="1" applyBorder="1" applyAlignment="1">
      <alignment horizontal="center" vertical="center" wrapText="1"/>
      <protection/>
    </xf>
    <xf numFmtId="0" fontId="28" fillId="0" borderId="30" xfId="74" applyFont="1" applyBorder="1" applyAlignment="1">
      <alignment horizontal="center" vertical="center" wrapText="1"/>
      <protection/>
    </xf>
    <xf numFmtId="0" fontId="28" fillId="0" borderId="24" xfId="74" applyFont="1" applyBorder="1" applyAlignment="1">
      <alignment horizontal="center" vertical="center" wrapText="1"/>
      <protection/>
    </xf>
    <xf numFmtId="0" fontId="19" fillId="0" borderId="13" xfId="68" applyFont="1" applyBorder="1" applyAlignment="1">
      <alignment wrapText="1"/>
      <protection/>
    </xf>
    <xf numFmtId="178" fontId="22" fillId="0" borderId="0" xfId="68" applyNumberFormat="1" applyFont="1" applyFill="1" applyBorder="1" applyAlignment="1">
      <alignment wrapText="1"/>
      <protection/>
    </xf>
    <xf numFmtId="0" fontId="42" fillId="0" borderId="0" xfId="68" applyFont="1" applyFill="1" applyBorder="1" applyAlignment="1">
      <alignment wrapText="1"/>
      <protection/>
    </xf>
    <xf numFmtId="0" fontId="42" fillId="0" borderId="81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/>
    </xf>
    <xf numFmtId="179" fontId="23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17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9" fontId="23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/>
    </xf>
    <xf numFmtId="179" fontId="19" fillId="0" borderId="33" xfId="0" applyNumberFormat="1" applyFont="1" applyFill="1" applyBorder="1" applyAlignment="1" applyProtection="1">
      <alignment horizontal="right" vertical="center"/>
      <protection/>
    </xf>
    <xf numFmtId="3" fontId="19" fillId="0" borderId="35" xfId="0" applyNumberFormat="1" applyFont="1" applyFill="1" applyBorder="1" applyAlignment="1">
      <alignment horizontal="right" vertical="center"/>
    </xf>
    <xf numFmtId="179" fontId="21" fillId="0" borderId="16" xfId="0" applyNumberFormat="1" applyFont="1" applyFill="1" applyBorder="1" applyAlignment="1" applyProtection="1">
      <alignment horizontal="right" vertical="center"/>
      <protection/>
    </xf>
    <xf numFmtId="3" fontId="21" fillId="0" borderId="17" xfId="0" applyNumberFormat="1" applyFont="1" applyFill="1" applyBorder="1" applyAlignment="1">
      <alignment horizontal="right" vertical="center"/>
    </xf>
    <xf numFmtId="3" fontId="21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>
      <alignment horizontal="center" vertical="center"/>
    </xf>
    <xf numFmtId="179" fontId="19" fillId="0" borderId="16" xfId="0" applyNumberFormat="1" applyFont="1" applyFill="1" applyBorder="1" applyAlignment="1" applyProtection="1">
      <alignment horizontal="right" vertical="center"/>
      <protection/>
    </xf>
    <xf numFmtId="3" fontId="19" fillId="0" borderId="17" xfId="0" applyNumberFormat="1" applyFont="1" applyFill="1" applyBorder="1" applyAlignment="1">
      <alignment horizontal="right" vertical="center"/>
    </xf>
    <xf numFmtId="179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33" xfId="0" applyFont="1" applyBorder="1" applyAlignment="1">
      <alignment vertical="center" wrapText="1"/>
    </xf>
    <xf numFmtId="49" fontId="21" fillId="0" borderId="16" xfId="0" applyNumberFormat="1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0" fillId="0" borderId="41" xfId="68" applyFont="1" applyBorder="1" applyAlignment="1">
      <alignment horizontal="center" vertical="center" wrapText="1"/>
      <protection/>
    </xf>
    <xf numFmtId="0" fontId="16" fillId="0" borderId="29" xfId="68" applyFont="1" applyBorder="1" applyAlignment="1">
      <alignment horizontal="center" vertical="center" wrapText="1"/>
      <protection/>
    </xf>
    <xf numFmtId="178" fontId="20" fillId="0" borderId="11" xfId="41" applyNumberFormat="1" applyFont="1" applyFill="1" applyBorder="1" applyAlignment="1">
      <alignment horizontal="center" vertical="center" wrapText="1"/>
    </xf>
    <xf numFmtId="0" fontId="20" fillId="0" borderId="40" xfId="68" applyFont="1" applyBorder="1" applyAlignment="1">
      <alignment horizontal="center" vertical="center" wrapText="1"/>
      <protection/>
    </xf>
    <xf numFmtId="0" fontId="19" fillId="0" borderId="18" xfId="70" applyFont="1" applyBorder="1" applyAlignment="1">
      <alignment horizontal="center" vertical="center" wrapText="1"/>
      <protection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33" xfId="70" applyFont="1" applyBorder="1" applyAlignment="1">
      <alignment horizontal="center" vertical="center" wrapText="1"/>
      <protection/>
    </xf>
    <xf numFmtId="0" fontId="19" fillId="0" borderId="11" xfId="70" applyFont="1" applyBorder="1" applyAlignment="1">
      <alignment horizontal="center" vertical="center" wrapText="1"/>
      <protection/>
    </xf>
    <xf numFmtId="0" fontId="19" fillId="0" borderId="35" xfId="70" applyFont="1" applyBorder="1" applyAlignment="1">
      <alignment horizontal="center" vertical="center" wrapText="1"/>
      <protection/>
    </xf>
    <xf numFmtId="0" fontId="21" fillId="0" borderId="75" xfId="0" applyFont="1" applyBorder="1" applyAlignment="1">
      <alignment horizontal="right"/>
    </xf>
    <xf numFmtId="0" fontId="19" fillId="0" borderId="3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6" fontId="3" fillId="0" borderId="0" xfId="73" applyNumberFormat="1" applyFont="1" applyFill="1" applyBorder="1" applyAlignment="1" applyProtection="1">
      <alignment horizontal="center" vertical="center"/>
      <protection/>
    </xf>
    <xf numFmtId="168" fontId="19" fillId="0" borderId="33" xfId="41" applyNumberFormat="1" applyFont="1" applyFill="1" applyBorder="1" applyAlignment="1">
      <alignment horizontal="center" vertical="center" wrapText="1"/>
    </xf>
    <xf numFmtId="168" fontId="19" fillId="0" borderId="11" xfId="41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wrapText="1" indent="1"/>
      <protection/>
    </xf>
    <xf numFmtId="166" fontId="13" fillId="0" borderId="75" xfId="73" applyNumberFormat="1" applyFont="1" applyFill="1" applyBorder="1" applyAlignment="1" applyProtection="1">
      <alignment horizontal="left" vertical="center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8" fillId="0" borderId="41" xfId="74" applyFont="1" applyBorder="1" applyAlignment="1">
      <alignment horizontal="center" vertical="center"/>
      <protection/>
    </xf>
    <xf numFmtId="0" fontId="28" fillId="0" borderId="82" xfId="74" applyFont="1" applyBorder="1" applyAlignment="1">
      <alignment horizontal="center" vertical="center"/>
      <protection/>
    </xf>
    <xf numFmtId="0" fontId="28" fillId="0" borderId="83" xfId="74" applyFont="1" applyBorder="1" applyAlignment="1">
      <alignment horizontal="center" vertical="center"/>
      <protection/>
    </xf>
    <xf numFmtId="178" fontId="28" fillId="0" borderId="37" xfId="41" applyNumberFormat="1" applyFont="1" applyFill="1" applyBorder="1" applyAlignment="1">
      <alignment horizontal="center" vertical="center" wrapText="1"/>
    </xf>
    <xf numFmtId="178" fontId="28" fillId="0" borderId="84" xfId="41" applyNumberFormat="1" applyFont="1" applyFill="1" applyBorder="1" applyAlignment="1">
      <alignment horizontal="center" vertical="center" wrapText="1"/>
    </xf>
    <xf numFmtId="178" fontId="28" fillId="0" borderId="85" xfId="41" applyNumberFormat="1" applyFont="1" applyFill="1" applyBorder="1" applyAlignment="1">
      <alignment horizontal="center" vertical="center" wrapText="1"/>
    </xf>
    <xf numFmtId="0" fontId="28" fillId="0" borderId="18" xfId="74" applyFont="1" applyFill="1" applyBorder="1" applyAlignment="1">
      <alignment horizontal="center" vertical="center" wrapText="1"/>
      <protection/>
    </xf>
    <xf numFmtId="0" fontId="28" fillId="0" borderId="13" xfId="74" applyFont="1" applyFill="1" applyBorder="1" applyAlignment="1">
      <alignment horizontal="center" vertical="center" wrapText="1"/>
      <protection/>
    </xf>
    <xf numFmtId="178" fontId="28" fillId="0" borderId="35" xfId="41" applyNumberFormat="1" applyFont="1" applyFill="1" applyBorder="1" applyAlignment="1">
      <alignment horizontal="center" vertical="center" wrapText="1"/>
    </xf>
    <xf numFmtId="178" fontId="28" fillId="0" borderId="17" xfId="41" applyNumberFormat="1" applyFont="1" applyFill="1" applyBorder="1" applyAlignment="1">
      <alignment horizontal="center" vertical="center" wrapText="1"/>
    </xf>
    <xf numFmtId="178" fontId="28" fillId="0" borderId="12" xfId="41" applyNumberFormat="1" applyFont="1" applyFill="1" applyBorder="1" applyAlignment="1">
      <alignment horizontal="center" vertical="center" wrapText="1"/>
    </xf>
    <xf numFmtId="178" fontId="28" fillId="0" borderId="14" xfId="41" applyNumberFormat="1" applyFont="1" applyFill="1" applyBorder="1" applyAlignment="1">
      <alignment horizontal="center" vertical="center"/>
    </xf>
    <xf numFmtId="0" fontId="28" fillId="0" borderId="31" xfId="74" applyFont="1" applyBorder="1" applyAlignment="1">
      <alignment horizontal="center" vertical="center" wrapText="1"/>
      <protection/>
    </xf>
    <xf numFmtId="0" fontId="28" fillId="0" borderId="43" xfId="74" applyFont="1" applyBorder="1" applyAlignment="1">
      <alignment horizontal="center" vertical="center" wrapText="1"/>
      <protection/>
    </xf>
    <xf numFmtId="0" fontId="16" fillId="0" borderId="40" xfId="68" applyFont="1" applyBorder="1" applyAlignment="1">
      <alignment horizontal="center" vertical="center" wrapText="1"/>
      <protection/>
    </xf>
    <xf numFmtId="0" fontId="16" fillId="0" borderId="14" xfId="68" applyFont="1" applyBorder="1" applyAlignment="1">
      <alignment horizontal="center" vertical="center" wrapText="1"/>
      <protection/>
    </xf>
    <xf numFmtId="0" fontId="16" fillId="0" borderId="41" xfId="68" applyFont="1" applyBorder="1" applyAlignment="1">
      <alignment horizontal="center" vertical="center" wrapText="1"/>
      <protection/>
    </xf>
    <xf numFmtId="0" fontId="16" fillId="0" borderId="39" xfId="68" applyFont="1" applyBorder="1" applyAlignment="1">
      <alignment horizontal="center" vertical="center" wrapText="1"/>
      <protection/>
    </xf>
    <xf numFmtId="0" fontId="16" fillId="0" borderId="16" xfId="68" applyFont="1" applyBorder="1" applyAlignment="1">
      <alignment horizontal="center" vertical="center" wrapText="1"/>
      <protection/>
    </xf>
    <xf numFmtId="0" fontId="16" fillId="0" borderId="19" xfId="68" applyFont="1" applyBorder="1" applyAlignment="1">
      <alignment horizontal="center" vertical="center" wrapText="1"/>
      <protection/>
    </xf>
    <xf numFmtId="0" fontId="16" fillId="0" borderId="31" xfId="68" applyFont="1" applyBorder="1" applyAlignment="1">
      <alignment horizontal="center" vertical="center" wrapText="1"/>
      <protection/>
    </xf>
    <xf numFmtId="0" fontId="16" fillId="0" borderId="86" xfId="68" applyFont="1" applyBorder="1" applyAlignment="1">
      <alignment horizontal="center" vertical="center" wrapText="1"/>
      <protection/>
    </xf>
    <xf numFmtId="0" fontId="21" fillId="0" borderId="87" xfId="68" applyFont="1" applyBorder="1" applyAlignment="1">
      <alignment horizontal="center" vertical="center" wrapText="1"/>
      <protection/>
    </xf>
    <xf numFmtId="0" fontId="16" fillId="0" borderId="32" xfId="68" applyFont="1" applyBorder="1" applyAlignment="1">
      <alignment horizontal="center" vertical="center" wrapText="1"/>
      <protection/>
    </xf>
    <xf numFmtId="0" fontId="16" fillId="0" borderId="88" xfId="68" applyFont="1" applyBorder="1" applyAlignment="1">
      <alignment horizontal="center" vertical="center" wrapText="1"/>
      <protection/>
    </xf>
    <xf numFmtId="0" fontId="19" fillId="0" borderId="37" xfId="68" applyFont="1" applyBorder="1" applyAlignment="1">
      <alignment horizontal="center"/>
      <protection/>
    </xf>
    <xf numFmtId="0" fontId="19" fillId="0" borderId="84" xfId="68" applyFont="1" applyBorder="1" applyAlignment="1">
      <alignment horizontal="center"/>
      <protection/>
    </xf>
    <xf numFmtId="0" fontId="20" fillId="0" borderId="37" xfId="68" applyFont="1" applyBorder="1" applyAlignment="1">
      <alignment horizontal="center" vertical="center" wrapText="1"/>
      <protection/>
    </xf>
    <xf numFmtId="0" fontId="20" fillId="0" borderId="84" xfId="68" applyFont="1" applyBorder="1" applyAlignment="1">
      <alignment horizontal="center" vertical="center" wrapText="1"/>
      <protection/>
    </xf>
    <xf numFmtId="0" fontId="20" fillId="0" borderId="85" xfId="68" applyFont="1" applyBorder="1" applyAlignment="1">
      <alignment horizontal="center" vertical="center" wrapText="1"/>
      <protection/>
    </xf>
    <xf numFmtId="1" fontId="16" fillId="0" borderId="78" xfId="44" applyNumberFormat="1" applyFont="1" applyFill="1" applyBorder="1" applyAlignment="1">
      <alignment horizontal="center" vertical="center" wrapText="1"/>
    </xf>
    <xf numFmtId="1" fontId="16" fillId="0" borderId="25" xfId="44" applyNumberFormat="1" applyFont="1" applyFill="1" applyBorder="1" applyAlignment="1">
      <alignment horizontal="center" vertical="center" wrapText="1"/>
    </xf>
    <xf numFmtId="1" fontId="16" fillId="0" borderId="15" xfId="44" applyNumberFormat="1" applyFont="1" applyFill="1" applyBorder="1" applyAlignment="1">
      <alignment horizontal="center" vertical="center" wrapText="1"/>
    </xf>
    <xf numFmtId="0" fontId="16" fillId="0" borderId="39" xfId="68" applyFont="1" applyBorder="1" applyAlignment="1">
      <alignment horizontal="center" vertical="center"/>
      <protection/>
    </xf>
    <xf numFmtId="0" fontId="16" fillId="0" borderId="89" xfId="68" applyFont="1" applyBorder="1" applyAlignment="1">
      <alignment horizontal="center" vertical="center"/>
      <protection/>
    </xf>
    <xf numFmtId="0" fontId="16" fillId="0" borderId="90" xfId="68" applyFont="1" applyBorder="1" applyAlignment="1">
      <alignment horizontal="center" vertical="center"/>
      <protection/>
    </xf>
    <xf numFmtId="0" fontId="16" fillId="0" borderId="89" xfId="68" applyFont="1" applyBorder="1" applyAlignment="1">
      <alignment horizontal="center" vertical="center" wrapText="1"/>
      <protection/>
    </xf>
    <xf numFmtId="0" fontId="16" fillId="0" borderId="90" xfId="68" applyFont="1" applyBorder="1" applyAlignment="1">
      <alignment horizontal="center" vertical="center" wrapText="1"/>
      <protection/>
    </xf>
    <xf numFmtId="0" fontId="16" fillId="0" borderId="24" xfId="68" applyFont="1" applyBorder="1" applyAlignment="1">
      <alignment horizontal="center" vertical="center" wrapText="1"/>
      <protection/>
    </xf>
    <xf numFmtId="0" fontId="28" fillId="0" borderId="86" xfId="74" applyFont="1" applyBorder="1" applyAlignment="1">
      <alignment horizontal="center" vertical="center" wrapText="1"/>
      <protection/>
    </xf>
    <xf numFmtId="0" fontId="28" fillId="0" borderId="74" xfId="74" applyFont="1" applyBorder="1" applyAlignment="1">
      <alignment horizontal="center" vertical="center" wrapText="1"/>
      <protection/>
    </xf>
    <xf numFmtId="0" fontId="28" fillId="0" borderId="19" xfId="74" applyFont="1" applyBorder="1" applyAlignment="1">
      <alignment horizontal="center" vertical="center" wrapText="1"/>
      <protection/>
    </xf>
    <xf numFmtId="0" fontId="28" fillId="0" borderId="30" xfId="74" applyFont="1" applyBorder="1" applyAlignment="1">
      <alignment horizontal="center" vertical="center" wrapText="1"/>
      <protection/>
    </xf>
    <xf numFmtId="0" fontId="28" fillId="0" borderId="73" xfId="74" applyFont="1" applyBorder="1" applyAlignment="1">
      <alignment horizontal="center" vertical="center" wrapText="1"/>
      <protection/>
    </xf>
    <xf numFmtId="0" fontId="28" fillId="0" borderId="0" xfId="74" applyFont="1" applyBorder="1" applyAlignment="1">
      <alignment horizontal="center" vertical="center" wrapText="1"/>
      <protection/>
    </xf>
    <xf numFmtId="0" fontId="28" fillId="0" borderId="75" xfId="74" applyFont="1" applyBorder="1" applyAlignment="1">
      <alignment horizontal="center" vertical="center" wrapText="1"/>
      <protection/>
    </xf>
    <xf numFmtId="0" fontId="28" fillId="0" borderId="78" xfId="74" applyFont="1" applyBorder="1" applyAlignment="1">
      <alignment horizontal="center" vertical="center" wrapText="1"/>
      <protection/>
    </xf>
    <xf numFmtId="0" fontId="28" fillId="0" borderId="25" xfId="74" applyFont="1" applyBorder="1" applyAlignment="1">
      <alignment horizontal="center" vertical="center" wrapText="1"/>
      <protection/>
    </xf>
    <xf numFmtId="0" fontId="28" fillId="0" borderId="42" xfId="74" applyFont="1" applyBorder="1" applyAlignment="1">
      <alignment horizontal="center" vertical="center" wrapText="1"/>
      <protection/>
    </xf>
    <xf numFmtId="0" fontId="28" fillId="0" borderId="14" xfId="74" applyFont="1" applyBorder="1" applyAlignment="1">
      <alignment horizontal="center" vertical="center" wrapText="1"/>
      <protection/>
    </xf>
    <xf numFmtId="0" fontId="28" fillId="0" borderId="11" xfId="74" applyFont="1" applyBorder="1" applyAlignment="1">
      <alignment horizontal="center" vertical="center" wrapText="1"/>
      <protection/>
    </xf>
    <xf numFmtId="0" fontId="19" fillId="0" borderId="31" xfId="74" applyFont="1" applyBorder="1" applyAlignment="1">
      <alignment horizontal="center" vertical="center"/>
      <protection/>
    </xf>
    <xf numFmtId="0" fontId="19" fillId="0" borderId="86" xfId="74" applyFont="1" applyBorder="1" applyAlignment="1">
      <alignment horizontal="center" vertical="center"/>
      <protection/>
    </xf>
    <xf numFmtId="0" fontId="19" fillId="0" borderId="43" xfId="74" applyFont="1" applyBorder="1" applyAlignment="1">
      <alignment horizontal="center" vertical="center"/>
      <protection/>
    </xf>
    <xf numFmtId="0" fontId="22" fillId="0" borderId="76" xfId="74" applyFont="1" applyBorder="1" applyAlignment="1">
      <alignment horizontal="center" vertical="center"/>
      <protection/>
    </xf>
    <xf numFmtId="0" fontId="22" fillId="0" borderId="20" xfId="74" applyFont="1" applyBorder="1" applyAlignment="1">
      <alignment horizontal="center" vertical="center"/>
      <protection/>
    </xf>
    <xf numFmtId="0" fontId="22" fillId="0" borderId="27" xfId="74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 vertical="center" wrapText="1"/>
      <protection/>
    </xf>
    <xf numFmtId="178" fontId="19" fillId="0" borderId="91" xfId="41" applyNumberFormat="1" applyFont="1" applyFill="1" applyBorder="1" applyAlignment="1">
      <alignment horizontal="center" vertical="center" wrapText="1"/>
    </xf>
    <xf numFmtId="178" fontId="19" fillId="0" borderId="73" xfId="41" applyNumberFormat="1" applyFont="1" applyFill="1" applyBorder="1" applyAlignment="1">
      <alignment horizontal="center" vertical="center" wrapText="1"/>
    </xf>
    <xf numFmtId="178" fontId="19" fillId="0" borderId="92" xfId="41" applyNumberFormat="1" applyFont="1" applyFill="1" applyBorder="1" applyAlignment="1">
      <alignment horizontal="center" vertical="center" wrapText="1"/>
    </xf>
    <xf numFmtId="0" fontId="16" fillId="0" borderId="41" xfId="68" applyFont="1" applyBorder="1" applyAlignment="1">
      <alignment horizontal="center" vertical="center"/>
      <protection/>
    </xf>
    <xf numFmtId="0" fontId="16" fillId="0" borderId="82" xfId="68" applyFont="1" applyBorder="1" applyAlignment="1">
      <alignment horizontal="center" vertical="center"/>
      <protection/>
    </xf>
    <xf numFmtId="0" fontId="16" fillId="0" borderId="83" xfId="68" applyFont="1" applyBorder="1" applyAlignment="1">
      <alignment horizontal="center" vertical="center"/>
      <protection/>
    </xf>
    <xf numFmtId="0" fontId="20" fillId="0" borderId="37" xfId="68" applyFont="1" applyBorder="1" applyAlignment="1">
      <alignment horizontal="center" vertical="center"/>
      <protection/>
    </xf>
    <xf numFmtId="0" fontId="20" fillId="0" borderId="84" xfId="68" applyFont="1" applyBorder="1" applyAlignment="1">
      <alignment horizontal="center" vertical="center"/>
      <protection/>
    </xf>
    <xf numFmtId="0" fontId="20" fillId="0" borderId="85" xfId="68" applyFont="1" applyBorder="1" applyAlignment="1">
      <alignment horizontal="center" vertical="center"/>
      <protection/>
    </xf>
    <xf numFmtId="0" fontId="20" fillId="0" borderId="91" xfId="68" applyFont="1" applyBorder="1" applyAlignment="1">
      <alignment horizontal="center" wrapText="1"/>
      <protection/>
    </xf>
    <xf numFmtId="0" fontId="20" fillId="0" borderId="73" xfId="68" applyFont="1" applyBorder="1" applyAlignment="1">
      <alignment horizontal="center" wrapText="1"/>
      <protection/>
    </xf>
    <xf numFmtId="0" fontId="20" fillId="0" borderId="92" xfId="68" applyFont="1" applyBorder="1" applyAlignment="1">
      <alignment horizontal="center" wrapText="1"/>
      <protection/>
    </xf>
    <xf numFmtId="1" fontId="20" fillId="0" borderId="78" xfId="44" applyNumberFormat="1" applyFont="1" applyFill="1" applyBorder="1" applyAlignment="1">
      <alignment horizontal="center" vertical="center" wrapText="1"/>
    </xf>
    <xf numFmtId="1" fontId="20" fillId="0" borderId="25" xfId="44" applyNumberFormat="1" applyFont="1" applyFill="1" applyBorder="1" applyAlignment="1">
      <alignment horizontal="center" vertical="center" wrapText="1"/>
    </xf>
    <xf numFmtId="1" fontId="20" fillId="0" borderId="15" xfId="44" applyNumberFormat="1" applyFont="1" applyFill="1" applyBorder="1" applyAlignment="1">
      <alignment horizontal="center" vertical="center" wrapText="1"/>
    </xf>
    <xf numFmtId="0" fontId="16" fillId="0" borderId="31" xfId="68" applyFont="1" applyBorder="1" applyAlignment="1">
      <alignment horizontal="center"/>
      <protection/>
    </xf>
    <xf numFmtId="0" fontId="16" fillId="0" borderId="86" xfId="68" applyFont="1" applyBorder="1" applyAlignment="1">
      <alignment horizontal="center"/>
      <protection/>
    </xf>
    <xf numFmtId="0" fontId="16" fillId="0" borderId="43" xfId="68" applyFont="1" applyBorder="1" applyAlignment="1">
      <alignment horizontal="center"/>
      <protection/>
    </xf>
    <xf numFmtId="0" fontId="16" fillId="0" borderId="41" xfId="68" applyFont="1" applyBorder="1" applyAlignment="1">
      <alignment horizontal="center"/>
      <protection/>
    </xf>
    <xf numFmtId="0" fontId="16" fillId="0" borderId="82" xfId="68" applyFont="1" applyBorder="1" applyAlignment="1">
      <alignment horizontal="center"/>
      <protection/>
    </xf>
    <xf numFmtId="0" fontId="16" fillId="0" borderId="83" xfId="68" applyFont="1" applyBorder="1" applyAlignment="1">
      <alignment horizontal="center"/>
      <protection/>
    </xf>
    <xf numFmtId="0" fontId="19" fillId="0" borderId="35" xfId="68" applyFont="1" applyBorder="1" applyAlignment="1">
      <alignment horizontal="center" vertical="center" wrapText="1"/>
      <protection/>
    </xf>
    <xf numFmtId="0" fontId="19" fillId="0" borderId="12" xfId="68" applyFont="1" applyBorder="1" applyAlignment="1">
      <alignment horizontal="center" vertical="center" wrapText="1"/>
      <protection/>
    </xf>
    <xf numFmtId="0" fontId="22" fillId="0" borderId="66" xfId="68" applyFont="1" applyBorder="1" applyAlignment="1">
      <alignment horizontal="left" wrapText="1"/>
      <protection/>
    </xf>
    <xf numFmtId="0" fontId="22" fillId="0" borderId="67" xfId="68" applyFont="1" applyBorder="1" applyAlignment="1">
      <alignment horizontal="left" wrapText="1"/>
      <protection/>
    </xf>
    <xf numFmtId="0" fontId="22" fillId="0" borderId="18" xfId="68" applyFont="1" applyBorder="1" applyAlignment="1">
      <alignment horizontal="center" vertical="center" wrapText="1"/>
      <protection/>
    </xf>
    <xf numFmtId="0" fontId="22" fillId="0" borderId="10" xfId="68" applyFont="1" applyBorder="1" applyAlignment="1">
      <alignment horizontal="center" vertical="center" wrapText="1"/>
      <protection/>
    </xf>
    <xf numFmtId="0" fontId="22" fillId="0" borderId="33" xfId="68" applyFont="1" applyBorder="1" applyAlignment="1">
      <alignment horizontal="center" vertical="center" wrapText="1"/>
      <protection/>
    </xf>
    <xf numFmtId="0" fontId="22" fillId="0" borderId="11" xfId="68" applyFont="1" applyBorder="1" applyAlignment="1">
      <alignment horizontal="center" vertical="center" wrapText="1"/>
      <protection/>
    </xf>
    <xf numFmtId="0" fontId="22" fillId="0" borderId="33" xfId="68" applyFont="1" applyBorder="1" applyAlignment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22" fillId="0" borderId="22" xfId="0" applyNumberFormat="1" applyFont="1" applyFill="1" applyBorder="1" applyAlignment="1">
      <alignment horizontal="center" vertical="center" wrapText="1"/>
    </xf>
    <xf numFmtId="14" fontId="22" fillId="0" borderId="9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2" fillId="0" borderId="78" xfId="70" applyFont="1" applyBorder="1" applyAlignment="1">
      <alignment horizontal="center" vertical="center" wrapText="1"/>
      <protection/>
    </xf>
    <xf numFmtId="0" fontId="22" fillId="0" borderId="15" xfId="70" applyFont="1" applyBorder="1" applyAlignment="1">
      <alignment horizontal="center" vertical="center" wrapText="1"/>
      <protection/>
    </xf>
    <xf numFmtId="0" fontId="22" fillId="0" borderId="74" xfId="70" applyFont="1" applyBorder="1" applyAlignment="1">
      <alignment horizontal="center" vertical="center" wrapText="1"/>
      <protection/>
    </xf>
    <xf numFmtId="0" fontId="22" fillId="0" borderId="19" xfId="70" applyFont="1" applyBorder="1" applyAlignment="1">
      <alignment horizontal="center" vertical="center" wrapText="1"/>
      <protection/>
    </xf>
    <xf numFmtId="0" fontId="22" fillId="0" borderId="94" xfId="70" applyFont="1" applyBorder="1" applyAlignment="1">
      <alignment horizontal="center" vertical="center"/>
      <protection/>
    </xf>
    <xf numFmtId="0" fontId="22" fillId="0" borderId="44" xfId="70" applyFont="1" applyBorder="1" applyAlignment="1">
      <alignment horizontal="center" vertical="center"/>
      <protection/>
    </xf>
    <xf numFmtId="0" fontId="22" fillId="0" borderId="87" xfId="70" applyFont="1" applyBorder="1" applyAlignment="1">
      <alignment horizontal="center" vertical="center" wrapText="1"/>
      <protection/>
    </xf>
    <xf numFmtId="0" fontId="22" fillId="0" borderId="32" xfId="70" applyFont="1" applyBorder="1" applyAlignment="1">
      <alignment horizontal="center" vertical="center" wrapText="1"/>
      <protection/>
    </xf>
    <xf numFmtId="0" fontId="22" fillId="0" borderId="14" xfId="7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0" xfId="76" applyFont="1" applyFill="1" applyAlignment="1">
      <alignment horizontal="center" vertical="center"/>
      <protection/>
    </xf>
    <xf numFmtId="0" fontId="22" fillId="0" borderId="76" xfId="76" applyFont="1" applyFill="1" applyBorder="1" applyAlignment="1">
      <alignment horizontal="center" vertical="center" wrapText="1"/>
      <protection/>
    </xf>
    <xf numFmtId="0" fontId="22" fillId="0" borderId="20" xfId="76" applyFont="1" applyFill="1" applyBorder="1" applyAlignment="1">
      <alignment horizontal="center" vertical="center" wrapText="1"/>
      <protection/>
    </xf>
    <xf numFmtId="0" fontId="22" fillId="0" borderId="27" xfId="76" applyFont="1" applyFill="1" applyBorder="1" applyAlignment="1">
      <alignment horizontal="center" vertical="center" wrapText="1"/>
      <protection/>
    </xf>
    <xf numFmtId="0" fontId="29" fillId="0" borderId="74" xfId="75" applyFont="1" applyFill="1" applyBorder="1" applyAlignment="1" applyProtection="1">
      <alignment horizontal="center" vertical="center" textRotation="90"/>
      <protection/>
    </xf>
    <xf numFmtId="0" fontId="29" fillId="0" borderId="19" xfId="75" applyFont="1" applyFill="1" applyBorder="1" applyAlignment="1" applyProtection="1">
      <alignment horizontal="center" vertical="center" textRotation="90"/>
      <protection/>
    </xf>
    <xf numFmtId="0" fontId="29" fillId="0" borderId="14" xfId="75" applyFont="1" applyFill="1" applyBorder="1" applyAlignment="1" applyProtection="1">
      <alignment horizontal="center" vertical="center" textRotation="90"/>
      <protection/>
    </xf>
    <xf numFmtId="0" fontId="29" fillId="33" borderId="74" xfId="76" applyFont="1" applyFill="1" applyBorder="1" applyAlignment="1">
      <alignment horizontal="center" vertical="center" wrapText="1"/>
      <protection/>
    </xf>
    <xf numFmtId="0" fontId="29" fillId="33" borderId="14" xfId="76" applyFont="1" applyFill="1" applyBorder="1" applyAlignment="1">
      <alignment horizontal="center" vertical="center" wrapText="1"/>
      <protection/>
    </xf>
    <xf numFmtId="0" fontId="29" fillId="0" borderId="31" xfId="76" applyFont="1" applyFill="1" applyBorder="1" applyAlignment="1">
      <alignment horizontal="center" wrapText="1"/>
      <protection/>
    </xf>
    <xf numFmtId="0" fontId="29" fillId="0" borderId="43" xfId="76" applyFont="1" applyFill="1" applyBorder="1" applyAlignment="1">
      <alignment horizontal="center" wrapText="1"/>
      <protection/>
    </xf>
    <xf numFmtId="0" fontId="29" fillId="0" borderId="75" xfId="76" applyFont="1" applyFill="1" applyBorder="1" applyAlignment="1">
      <alignment horizontal="right"/>
      <protection/>
    </xf>
    <xf numFmtId="0" fontId="18" fillId="0" borderId="0" xfId="76" applyFont="1" applyFill="1" applyAlignment="1">
      <alignment horizontal="center"/>
      <protection/>
    </xf>
    <xf numFmtId="0" fontId="19" fillId="0" borderId="0" xfId="75" applyFont="1" applyFill="1" applyAlignment="1" applyProtection="1">
      <alignment horizontal="center" vertical="center" wrapText="1"/>
      <protection/>
    </xf>
    <xf numFmtId="0" fontId="30" fillId="0" borderId="0" xfId="75" applyFont="1" applyFill="1" applyAlignment="1" applyProtection="1">
      <alignment horizontal="center" vertical="center" wrapText="1"/>
      <protection/>
    </xf>
    <xf numFmtId="0" fontId="29" fillId="0" borderId="0" xfId="75" applyFont="1" applyFill="1" applyBorder="1" applyAlignment="1" applyProtection="1">
      <alignment horizontal="right" vertical="center"/>
      <protection/>
    </xf>
    <xf numFmtId="0" fontId="30" fillId="0" borderId="18" xfId="75" applyFont="1" applyFill="1" applyBorder="1" applyAlignment="1" applyProtection="1">
      <alignment horizontal="center" vertical="center" wrapText="1"/>
      <protection/>
    </xf>
    <xf numFmtId="0" fontId="30" fillId="0" borderId="13" xfId="75" applyFont="1" applyFill="1" applyBorder="1" applyAlignment="1" applyProtection="1">
      <alignment horizontal="center" vertical="center" wrapText="1"/>
      <protection/>
    </xf>
    <xf numFmtId="0" fontId="29" fillId="0" borderId="33" xfId="75" applyFont="1" applyFill="1" applyBorder="1" applyAlignment="1" applyProtection="1">
      <alignment horizontal="center" vertical="center" textRotation="90"/>
      <protection/>
    </xf>
    <xf numFmtId="0" fontId="29" fillId="0" borderId="16" xfId="75" applyFont="1" applyFill="1" applyBorder="1" applyAlignment="1" applyProtection="1">
      <alignment horizontal="center" vertical="center" textRotation="90"/>
      <protection/>
    </xf>
    <xf numFmtId="0" fontId="31" fillId="0" borderId="35" xfId="75" applyFont="1" applyFill="1" applyBorder="1" applyAlignment="1" applyProtection="1">
      <alignment horizontal="center" vertical="center" wrapText="1"/>
      <protection/>
    </xf>
    <xf numFmtId="0" fontId="31" fillId="0" borderId="17" xfId="75" applyFont="1" applyFill="1" applyBorder="1" applyAlignment="1" applyProtection="1">
      <alignment horizontal="center" vertical="center"/>
      <protection/>
    </xf>
    <xf numFmtId="0" fontId="8" fillId="0" borderId="0" xfId="76" applyFont="1" applyAlignment="1">
      <alignment horizontal="center" vertical="center" wrapText="1"/>
      <protection/>
    </xf>
    <xf numFmtId="0" fontId="8" fillId="0" borderId="0" xfId="76" applyFont="1" applyAlignment="1">
      <alignment horizontal="center" vertical="center"/>
      <protection/>
    </xf>
    <xf numFmtId="0" fontId="28" fillId="0" borderId="94" xfId="76" applyFont="1" applyBorder="1" applyAlignment="1">
      <alignment horizontal="left"/>
      <protection/>
    </xf>
    <xf numFmtId="0" fontId="28" fillId="0" borderId="44" xfId="76" applyFont="1" applyBorder="1" applyAlignment="1">
      <alignment horizontal="left"/>
      <protection/>
    </xf>
    <xf numFmtId="3" fontId="18" fillId="0" borderId="0" xfId="76" applyNumberFormat="1" applyAlignment="1">
      <alignment horizontal="center"/>
      <protection/>
    </xf>
  </cellXfs>
  <cellStyles count="7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2 3" xfId="45"/>
    <cellStyle name="Ezres 2_01_m2_rendelet mellékletei" xfId="46"/>
    <cellStyle name="Ezres 3" xfId="47"/>
    <cellStyle name="Ezres 3 2" xfId="48"/>
    <cellStyle name="Ezres 4" xfId="49"/>
    <cellStyle name="Ezres 5" xfId="50"/>
    <cellStyle name="Figyelmeztetés" xfId="51"/>
    <cellStyle name="Hiperhivatkozá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 2 2" xfId="68"/>
    <cellStyle name="Normál 2_01_m2_rendelet mellékletei" xfId="69"/>
    <cellStyle name="Normál 3" xfId="70"/>
    <cellStyle name="Normál 4" xfId="71"/>
    <cellStyle name="Normál_01_m2_rendelet mellékletei" xfId="72"/>
    <cellStyle name="Normál_KVRENMUNKA" xfId="73"/>
    <cellStyle name="Normál_Társulás 12.31" xfId="74"/>
    <cellStyle name="Normál_VAGYONK" xfId="75"/>
    <cellStyle name="Normál_VAGYONKIM" xfId="76"/>
    <cellStyle name="Összesen" xfId="77"/>
    <cellStyle name="Currency" xfId="78"/>
    <cellStyle name="Currency [0]" xfId="79"/>
    <cellStyle name="Pénznem 2" xfId="80"/>
    <cellStyle name="Pénznem 3" xfId="81"/>
    <cellStyle name="Rossz" xfId="82"/>
    <cellStyle name="Semleges" xfId="83"/>
    <cellStyle name="Számítás" xfId="84"/>
    <cellStyle name="Percent" xfId="85"/>
    <cellStyle name="Százalék 2" xfId="86"/>
    <cellStyle name="Százalék 3" xfId="87"/>
    <cellStyle name="Százalék 4" xfId="88"/>
    <cellStyle name="Százalék 5" xfId="8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view="pageLayout" workbookViewId="0" topLeftCell="A1">
      <selection activeCell="I38" sqref="I38"/>
    </sheetView>
  </sheetViews>
  <sheetFormatPr defaultColWidth="9.00390625" defaultRowHeight="12.75"/>
  <cols>
    <col min="1" max="1" width="29.625" style="0" customWidth="1"/>
    <col min="2" max="3" width="13.00390625" style="0" customWidth="1"/>
    <col min="4" max="4" width="24.125" style="0" customWidth="1"/>
    <col min="5" max="5" width="13.50390625" style="0" customWidth="1"/>
    <col min="6" max="6" width="12.375" style="0" bestFit="1" customWidth="1"/>
  </cols>
  <sheetData>
    <row r="1" spans="1:6" ht="15">
      <c r="A1" s="628" t="s">
        <v>87</v>
      </c>
      <c r="B1" s="630" t="s">
        <v>88</v>
      </c>
      <c r="C1" s="630"/>
      <c r="D1" s="630" t="s">
        <v>89</v>
      </c>
      <c r="E1" s="630" t="s">
        <v>88</v>
      </c>
      <c r="F1" s="632"/>
    </row>
    <row r="2" spans="1:6" ht="30.75" thickBot="1">
      <c r="A2" s="629"/>
      <c r="B2" s="45" t="s">
        <v>162</v>
      </c>
      <c r="C2" s="45" t="s">
        <v>163</v>
      </c>
      <c r="D2" s="631"/>
      <c r="E2" s="45" t="s">
        <v>162</v>
      </c>
      <c r="F2" s="46" t="s">
        <v>163</v>
      </c>
    </row>
    <row r="3" spans="1:6" ht="30">
      <c r="A3" s="47" t="s">
        <v>164</v>
      </c>
      <c r="B3" s="159">
        <v>3748</v>
      </c>
      <c r="C3" s="159">
        <v>3589</v>
      </c>
      <c r="D3" s="147" t="s">
        <v>165</v>
      </c>
      <c r="E3" s="168">
        <f>SUM(E4:E8)</f>
        <v>30918</v>
      </c>
      <c r="F3" s="169">
        <f>SUM(F4:F8)</f>
        <v>28383</v>
      </c>
    </row>
    <row r="4" spans="1:6" ht="27">
      <c r="A4" s="146" t="s">
        <v>90</v>
      </c>
      <c r="B4" s="160">
        <v>66</v>
      </c>
      <c r="C4" s="160">
        <v>60</v>
      </c>
      <c r="D4" s="49" t="s">
        <v>148</v>
      </c>
      <c r="E4" s="161">
        <v>302636</v>
      </c>
      <c r="F4" s="170">
        <v>302636</v>
      </c>
    </row>
    <row r="5" spans="1:6" ht="24.75" customHeight="1">
      <c r="A5" s="146" t="s">
        <v>166</v>
      </c>
      <c r="B5" s="161"/>
      <c r="C5" s="161"/>
      <c r="D5" s="49" t="s">
        <v>149</v>
      </c>
      <c r="E5" s="161"/>
      <c r="F5" s="171"/>
    </row>
    <row r="6" spans="1:6" ht="39" customHeight="1">
      <c r="A6" s="146" t="s">
        <v>167</v>
      </c>
      <c r="B6" s="161"/>
      <c r="C6" s="161"/>
      <c r="D6" s="49" t="s">
        <v>168</v>
      </c>
      <c r="E6" s="161">
        <v>17152</v>
      </c>
      <c r="F6" s="171">
        <v>17152</v>
      </c>
    </row>
    <row r="7" spans="1:6" ht="26.25" customHeight="1">
      <c r="A7" s="146" t="s">
        <v>91</v>
      </c>
      <c r="B7" s="160">
        <v>3682</v>
      </c>
      <c r="C7" s="160">
        <v>3529</v>
      </c>
      <c r="D7" s="49" t="s">
        <v>151</v>
      </c>
      <c r="E7" s="172">
        <v>-192582</v>
      </c>
      <c r="F7" s="170">
        <v>-288870</v>
      </c>
    </row>
    <row r="8" spans="1:6" ht="27" customHeight="1">
      <c r="A8" s="145" t="s">
        <v>92</v>
      </c>
      <c r="B8" s="160">
        <v>3414</v>
      </c>
      <c r="C8" s="160">
        <v>3340</v>
      </c>
      <c r="D8" s="49" t="s">
        <v>153</v>
      </c>
      <c r="E8" s="161">
        <v>-96288</v>
      </c>
      <c r="F8" s="170">
        <v>-2535</v>
      </c>
    </row>
    <row r="9" spans="1:6" ht="17.25" customHeight="1">
      <c r="A9" s="50" t="s">
        <v>169</v>
      </c>
      <c r="B9" s="160">
        <v>268</v>
      </c>
      <c r="C9" s="160">
        <v>189</v>
      </c>
      <c r="D9" s="51" t="s">
        <v>170</v>
      </c>
      <c r="E9" s="166">
        <v>12</v>
      </c>
      <c r="F9" s="173">
        <v>69</v>
      </c>
    </row>
    <row r="10" spans="1:6" ht="17.25" customHeight="1">
      <c r="A10" s="50" t="s">
        <v>93</v>
      </c>
      <c r="B10" s="160"/>
      <c r="C10" s="161"/>
      <c r="D10" s="51"/>
      <c r="E10" s="166"/>
      <c r="F10" s="173"/>
    </row>
    <row r="11" spans="1:6" ht="27" customHeight="1">
      <c r="A11" s="145" t="s">
        <v>171</v>
      </c>
      <c r="B11" s="161"/>
      <c r="C11" s="160"/>
      <c r="D11" s="49" t="s">
        <v>155</v>
      </c>
      <c r="E11" s="161"/>
      <c r="F11" s="171"/>
    </row>
    <row r="12" spans="1:6" ht="27">
      <c r="A12" s="145" t="s">
        <v>172</v>
      </c>
      <c r="B12" s="161"/>
      <c r="C12" s="161"/>
      <c r="D12" s="49" t="s">
        <v>173</v>
      </c>
      <c r="E12" s="161"/>
      <c r="F12" s="171"/>
    </row>
    <row r="13" spans="1:6" ht="13.5">
      <c r="A13" s="50" t="s">
        <v>94</v>
      </c>
      <c r="B13" s="161"/>
      <c r="C13" s="161"/>
      <c r="D13" s="49" t="s">
        <v>174</v>
      </c>
      <c r="E13" s="160">
        <v>8</v>
      </c>
      <c r="F13" s="174"/>
    </row>
    <row r="14" spans="1:6" ht="27">
      <c r="A14" s="145" t="s">
        <v>95</v>
      </c>
      <c r="B14" s="161"/>
      <c r="C14" s="161"/>
      <c r="D14" s="52" t="s">
        <v>175</v>
      </c>
      <c r="E14" s="160"/>
      <c r="F14" s="175"/>
    </row>
    <row r="15" spans="1:6" ht="40.5">
      <c r="A15" s="48" t="s">
        <v>18</v>
      </c>
      <c r="B15" s="161"/>
      <c r="C15" s="161"/>
      <c r="D15" s="148" t="s">
        <v>176</v>
      </c>
      <c r="E15" s="160"/>
      <c r="F15" s="174"/>
    </row>
    <row r="16" spans="1:6" ht="17.25" customHeight="1">
      <c r="A16" s="50" t="s">
        <v>17</v>
      </c>
      <c r="B16" s="161"/>
      <c r="C16" s="161"/>
      <c r="D16" s="49" t="s">
        <v>177</v>
      </c>
      <c r="E16" s="160"/>
      <c r="F16" s="174"/>
    </row>
    <row r="17" spans="1:6" ht="17.25" customHeight="1">
      <c r="A17" s="50" t="s">
        <v>16</v>
      </c>
      <c r="B17" s="161"/>
      <c r="C17" s="161"/>
      <c r="D17" s="61"/>
      <c r="E17" s="160"/>
      <c r="F17" s="174"/>
    </row>
    <row r="18" spans="1:6" ht="30">
      <c r="A18" s="53" t="s">
        <v>178</v>
      </c>
      <c r="B18" s="162"/>
      <c r="C18" s="162"/>
      <c r="D18" s="57" t="s">
        <v>179</v>
      </c>
      <c r="E18" s="160"/>
      <c r="F18" s="174"/>
    </row>
    <row r="19" spans="1:6" ht="45" customHeight="1">
      <c r="A19" s="149" t="s">
        <v>96</v>
      </c>
      <c r="B19" s="160"/>
      <c r="C19" s="160"/>
      <c r="D19" s="49" t="s">
        <v>180</v>
      </c>
      <c r="E19" s="160"/>
      <c r="F19" s="174"/>
    </row>
    <row r="20" spans="1:6" ht="27">
      <c r="A20" s="150" t="s">
        <v>181</v>
      </c>
      <c r="B20" s="160"/>
      <c r="C20" s="163"/>
      <c r="D20" s="49" t="s">
        <v>173</v>
      </c>
      <c r="E20" s="160"/>
      <c r="F20" s="174"/>
    </row>
    <row r="21" spans="1:6" ht="27">
      <c r="A21" s="151" t="s">
        <v>182</v>
      </c>
      <c r="B21" s="160"/>
      <c r="C21" s="163"/>
      <c r="D21" s="49" t="s">
        <v>183</v>
      </c>
      <c r="E21" s="160"/>
      <c r="F21" s="174"/>
    </row>
    <row r="22" spans="1:6" ht="15">
      <c r="A22" s="53" t="s">
        <v>184</v>
      </c>
      <c r="B22" s="162">
        <v>37300</v>
      </c>
      <c r="C22" s="162">
        <v>37421</v>
      </c>
      <c r="D22" s="49" t="s">
        <v>174</v>
      </c>
      <c r="E22" s="160"/>
      <c r="F22" s="174"/>
    </row>
    <row r="23" spans="1:6" ht="27">
      <c r="A23" s="146" t="s">
        <v>185</v>
      </c>
      <c r="B23" s="160"/>
      <c r="C23" s="160"/>
      <c r="D23" s="49" t="s">
        <v>226</v>
      </c>
      <c r="E23" s="160"/>
      <c r="F23" s="174"/>
    </row>
    <row r="24" spans="1:6" ht="13.5">
      <c r="A24" s="48" t="s">
        <v>186</v>
      </c>
      <c r="B24" s="160">
        <v>37300</v>
      </c>
      <c r="C24" s="163">
        <v>37421</v>
      </c>
      <c r="D24" s="49" t="s">
        <v>187</v>
      </c>
      <c r="E24" s="160"/>
      <c r="F24" s="174"/>
    </row>
    <row r="25" spans="1:6" ht="13.5">
      <c r="A25" s="54" t="s">
        <v>188</v>
      </c>
      <c r="B25" s="160"/>
      <c r="C25" s="163"/>
      <c r="D25" s="49" t="s">
        <v>177</v>
      </c>
      <c r="E25" s="160"/>
      <c r="F25" s="174"/>
    </row>
    <row r="26" spans="1:6" ht="27">
      <c r="A26" s="146" t="s">
        <v>189</v>
      </c>
      <c r="B26" s="161"/>
      <c r="C26" s="164"/>
      <c r="D26" s="49" t="s">
        <v>179</v>
      </c>
      <c r="E26" s="160"/>
      <c r="F26" s="174"/>
    </row>
    <row r="27" spans="1:6" ht="15">
      <c r="A27" s="53" t="s">
        <v>190</v>
      </c>
      <c r="B27" s="162">
        <v>1895</v>
      </c>
      <c r="C27" s="165">
        <v>2531</v>
      </c>
      <c r="D27" s="55"/>
      <c r="E27" s="160"/>
      <c r="F27" s="174"/>
    </row>
    <row r="28" spans="1:6" ht="41.25" customHeight="1">
      <c r="A28" s="152" t="s">
        <v>191</v>
      </c>
      <c r="B28" s="160">
        <v>1805</v>
      </c>
      <c r="C28" s="160">
        <v>2165</v>
      </c>
      <c r="D28" s="148" t="s">
        <v>157</v>
      </c>
      <c r="E28" s="160">
        <v>4</v>
      </c>
      <c r="F28" s="174">
        <v>69</v>
      </c>
    </row>
    <row r="29" spans="1:6" ht="13.5">
      <c r="A29" s="152" t="s">
        <v>19</v>
      </c>
      <c r="B29" s="160"/>
      <c r="C29" s="163"/>
      <c r="D29" s="49" t="s">
        <v>0</v>
      </c>
      <c r="E29" s="160">
        <v>4</v>
      </c>
      <c r="F29" s="174">
        <v>69</v>
      </c>
    </row>
    <row r="30" spans="1:6" ht="25.5" customHeight="1">
      <c r="A30" s="152" t="s">
        <v>20</v>
      </c>
      <c r="B30" s="160">
        <v>1805</v>
      </c>
      <c r="C30" s="163">
        <v>2165</v>
      </c>
      <c r="D30" s="49" t="s">
        <v>1</v>
      </c>
      <c r="E30" s="160"/>
      <c r="F30" s="174"/>
    </row>
    <row r="31" spans="1:6" ht="27" customHeight="1">
      <c r="A31" s="152" t="s">
        <v>21</v>
      </c>
      <c r="B31" s="160"/>
      <c r="C31" s="163"/>
      <c r="D31" s="49" t="s">
        <v>2</v>
      </c>
      <c r="E31" s="160"/>
      <c r="F31" s="174"/>
    </row>
    <row r="32" spans="1:6" ht="24" customHeight="1">
      <c r="A32" s="152" t="s">
        <v>22</v>
      </c>
      <c r="B32" s="160"/>
      <c r="C32" s="163"/>
      <c r="D32" s="49" t="s">
        <v>3</v>
      </c>
      <c r="E32" s="176"/>
      <c r="F32" s="177"/>
    </row>
    <row r="33" spans="1:6" ht="27">
      <c r="A33" s="152" t="s">
        <v>23</v>
      </c>
      <c r="B33" s="160"/>
      <c r="C33" s="163"/>
      <c r="D33" s="55"/>
      <c r="E33" s="178"/>
      <c r="F33" s="179"/>
    </row>
    <row r="34" spans="1:6" ht="45">
      <c r="A34" s="153" t="s">
        <v>5</v>
      </c>
      <c r="B34" s="160"/>
      <c r="C34" s="163"/>
      <c r="D34" s="56" t="s">
        <v>24</v>
      </c>
      <c r="E34" s="162"/>
      <c r="F34" s="175"/>
    </row>
    <row r="35" spans="1:6" ht="45">
      <c r="A35" s="152" t="s">
        <v>6</v>
      </c>
      <c r="B35" s="160"/>
      <c r="C35" s="163"/>
      <c r="D35" s="56" t="s">
        <v>7</v>
      </c>
      <c r="E35" s="162"/>
      <c r="F35" s="175"/>
    </row>
    <row r="36" spans="1:6" ht="30">
      <c r="A36" s="152" t="s">
        <v>4</v>
      </c>
      <c r="B36" s="160"/>
      <c r="C36" s="163"/>
      <c r="D36" s="56" t="s">
        <v>8</v>
      </c>
      <c r="E36" s="162">
        <v>12464</v>
      </c>
      <c r="F36" s="175">
        <v>15661</v>
      </c>
    </row>
    <row r="37" spans="1:6" ht="40.5">
      <c r="A37" s="152" t="s">
        <v>9</v>
      </c>
      <c r="B37" s="160">
        <v>90</v>
      </c>
      <c r="C37" s="160">
        <v>366</v>
      </c>
      <c r="D37" s="155" t="s">
        <v>10</v>
      </c>
      <c r="E37" s="160"/>
      <c r="F37" s="174"/>
    </row>
    <row r="38" spans="1:6" ht="27">
      <c r="A38" s="152" t="s">
        <v>11</v>
      </c>
      <c r="B38" s="160">
        <v>90</v>
      </c>
      <c r="C38" s="160">
        <v>366</v>
      </c>
      <c r="D38" s="156" t="s">
        <v>12</v>
      </c>
      <c r="E38" s="160">
        <v>12464</v>
      </c>
      <c r="F38" s="174">
        <v>15661</v>
      </c>
    </row>
    <row r="39" spans="1:6" ht="13.5">
      <c r="A39" s="152" t="s">
        <v>3</v>
      </c>
      <c r="B39" s="160"/>
      <c r="C39" s="160"/>
      <c r="D39" s="157"/>
      <c r="E39" s="160"/>
      <c r="F39" s="174"/>
    </row>
    <row r="40" spans="1:6" ht="41.25" customHeight="1">
      <c r="A40" s="154" t="s">
        <v>13</v>
      </c>
      <c r="B40" s="166">
        <v>451</v>
      </c>
      <c r="C40" s="162">
        <v>572</v>
      </c>
      <c r="D40" s="158" t="s">
        <v>14</v>
      </c>
      <c r="E40" s="160"/>
      <c r="F40" s="174"/>
    </row>
    <row r="41" spans="1:6" ht="15">
      <c r="A41" s="53" t="s">
        <v>15</v>
      </c>
      <c r="B41" s="162"/>
      <c r="C41" s="162"/>
      <c r="D41" s="26"/>
      <c r="E41" s="160"/>
      <c r="F41" s="174"/>
    </row>
    <row r="42" spans="1:6" ht="15.75" thickBot="1">
      <c r="A42" s="58" t="s">
        <v>97</v>
      </c>
      <c r="B42" s="167">
        <f>B3+B18+B22+B27+B41+B40</f>
        <v>43394</v>
      </c>
      <c r="C42" s="167">
        <f>C3+C22+C27+C40+C34</f>
        <v>44113</v>
      </c>
      <c r="D42" s="60" t="s">
        <v>98</v>
      </c>
      <c r="E42" s="59">
        <f>E3+E9+E34+E35+E36</f>
        <v>43394</v>
      </c>
      <c r="F42" s="59">
        <f>F3+F9+F34+F35+F36</f>
        <v>44113</v>
      </c>
    </row>
    <row r="43" spans="1:6" ht="13.5">
      <c r="A43" s="12"/>
      <c r="B43" s="12"/>
      <c r="C43" s="12"/>
      <c r="D43" s="12"/>
      <c r="E43" s="12"/>
      <c r="F43" s="12"/>
    </row>
  </sheetData>
  <sheetProtection/>
  <mergeCells count="4">
    <mergeCell ref="A1:A2"/>
    <mergeCell ref="B1:C1"/>
    <mergeCell ref="D1:D2"/>
    <mergeCell ref="E1:F1"/>
  </mergeCells>
  <printOptions/>
  <pageMargins left="0.49" right="0.38" top="1.25" bottom="0.75" header="0.61" footer="0.3"/>
  <pageSetup horizontalDpi="600" verticalDpi="600" orientation="portrait" paperSize="9" scale="90" r:id="rId1"/>
  <headerFooter>
    <oddHeader>&amp;C&amp;"Book Antiqua,Félkövér"&amp;11Keszthely és Környéke 
Kistérségi Többcélú Társulás és intézménye  mérlegadatai 
2023. év&amp;R&amp;"Book Antiqua,Normál"     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9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8.125" style="341" customWidth="1"/>
    <col min="2" max="2" width="60.125" style="324" customWidth="1"/>
    <col min="3" max="3" width="14.375" style="324" customWidth="1"/>
    <col min="4" max="4" width="14.125" style="324" customWidth="1"/>
    <col min="5" max="5" width="12.875" style="324" bestFit="1" customWidth="1"/>
    <col min="6" max="6" width="11.875" style="324" bestFit="1" customWidth="1"/>
    <col min="7" max="7" width="10.375" style="324" bestFit="1" customWidth="1"/>
    <col min="8" max="8" width="10.625" style="324" bestFit="1" customWidth="1"/>
    <col min="9" max="16384" width="9.375" style="324" customWidth="1"/>
  </cols>
  <sheetData>
    <row r="1" spans="1:8" ht="16.5">
      <c r="A1" s="730" t="s">
        <v>53</v>
      </c>
      <c r="B1" s="732" t="s">
        <v>362</v>
      </c>
      <c r="C1" s="732" t="s">
        <v>25</v>
      </c>
      <c r="D1" s="732" t="s">
        <v>86</v>
      </c>
      <c r="E1" s="732" t="s">
        <v>203</v>
      </c>
      <c r="F1" s="734" t="s">
        <v>363</v>
      </c>
      <c r="G1" s="734"/>
      <c r="H1" s="726" t="s">
        <v>26</v>
      </c>
    </row>
    <row r="2" spans="1:8" ht="45.75" thickBot="1">
      <c r="A2" s="731"/>
      <c r="B2" s="733"/>
      <c r="C2" s="733"/>
      <c r="D2" s="733"/>
      <c r="E2" s="733"/>
      <c r="F2" s="393" t="s">
        <v>343</v>
      </c>
      <c r="G2" s="393" t="s">
        <v>344</v>
      </c>
      <c r="H2" s="727"/>
    </row>
    <row r="3" spans="1:8" ht="16.5">
      <c r="A3" s="728" t="s">
        <v>223</v>
      </c>
      <c r="B3" s="729"/>
      <c r="C3" s="396"/>
      <c r="D3" s="397"/>
      <c r="E3" s="397"/>
      <c r="F3" s="397"/>
      <c r="G3" s="398"/>
      <c r="H3" s="399"/>
    </row>
    <row r="4" spans="1:8" ht="16.5">
      <c r="A4" s="394"/>
      <c r="B4" s="395"/>
      <c r="C4" s="396"/>
      <c r="D4" s="400"/>
      <c r="E4" s="401"/>
      <c r="F4" s="402"/>
      <c r="G4" s="387"/>
      <c r="H4" s="403"/>
    </row>
    <row r="5" spans="1:8" ht="18.75" customHeight="1">
      <c r="A5" s="469">
        <v>1</v>
      </c>
      <c r="B5" s="470" t="s">
        <v>385</v>
      </c>
      <c r="C5" s="387"/>
      <c r="D5" s="387"/>
      <c r="E5" s="387"/>
      <c r="F5" s="387"/>
      <c r="G5" s="387"/>
      <c r="H5" s="405"/>
    </row>
    <row r="6" spans="1:8" ht="16.5">
      <c r="A6" s="404"/>
      <c r="B6" s="406" t="s">
        <v>364</v>
      </c>
      <c r="C6" s="388">
        <v>3120</v>
      </c>
      <c r="D6" s="388">
        <v>3120</v>
      </c>
      <c r="E6" s="388">
        <v>3120</v>
      </c>
      <c r="F6" s="388">
        <v>3120</v>
      </c>
      <c r="G6" s="388">
        <f>E6-F6</f>
        <v>0</v>
      </c>
      <c r="H6" s="403">
        <f>E6/D6</f>
        <v>1</v>
      </c>
    </row>
    <row r="7" spans="1:8" ht="16.5">
      <c r="A7" s="404"/>
      <c r="B7" s="407" t="s">
        <v>365</v>
      </c>
      <c r="C7" s="389">
        <v>4476</v>
      </c>
      <c r="D7" s="390">
        <v>4476</v>
      </c>
      <c r="E7" s="391">
        <v>4476</v>
      </c>
      <c r="F7" s="391">
        <v>4476</v>
      </c>
      <c r="G7" s="388">
        <f>E7-F7</f>
        <v>0</v>
      </c>
      <c r="H7" s="403">
        <f>E7/D7</f>
        <v>1</v>
      </c>
    </row>
    <row r="8" spans="1:8" ht="16.5">
      <c r="A8" s="404"/>
      <c r="B8" s="408"/>
      <c r="C8" s="388"/>
      <c r="D8" s="390"/>
      <c r="E8" s="391"/>
      <c r="F8" s="391"/>
      <c r="G8" s="388"/>
      <c r="H8" s="403"/>
    </row>
    <row r="9" spans="1:8" ht="17.25" thickBot="1">
      <c r="A9" s="409"/>
      <c r="B9" s="410" t="s">
        <v>366</v>
      </c>
      <c r="C9" s="392">
        <f>SUM(C6:C8)</f>
        <v>7596</v>
      </c>
      <c r="D9" s="392">
        <f>SUM(D6:D8)</f>
        <v>7596</v>
      </c>
      <c r="E9" s="392">
        <f>SUM(E6:E8)</f>
        <v>7596</v>
      </c>
      <c r="F9" s="392">
        <f>SUM(F6:F8)</f>
        <v>7596</v>
      </c>
      <c r="G9" s="392">
        <f>SUM(G6:G8)</f>
        <v>0</v>
      </c>
      <c r="H9" s="411">
        <v>1</v>
      </c>
    </row>
  </sheetData>
  <sheetProtection/>
  <mergeCells count="8">
    <mergeCell ref="H1:H2"/>
    <mergeCell ref="A3:B3"/>
    <mergeCell ref="A1:A2"/>
    <mergeCell ref="B1:B2"/>
    <mergeCell ref="C1:C2"/>
    <mergeCell ref="D1:D2"/>
    <mergeCell ref="E1:E2"/>
    <mergeCell ref="F1:G1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scale="76" r:id="rId1"/>
  <headerFooter>
    <oddHeader>&amp;C&amp;"Book Antiqua,Félkövér"&amp;11Keszthely és Környéke Kistérségi Többcélú Társulás
működési célú támogatásai államháztartáson belülre&amp;R&amp;"Book Antiqua,Félkövér"10.  melléklet
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2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7.625" style="13" customWidth="1"/>
    <col min="2" max="2" width="60.875" style="13" customWidth="1"/>
    <col min="3" max="3" width="25.125" style="13" customWidth="1"/>
    <col min="4" max="4" width="28.50390625" style="13" customWidth="1"/>
    <col min="5" max="16384" width="9.375" style="13" customWidth="1"/>
  </cols>
  <sheetData>
    <row r="1" spans="1:3" ht="15">
      <c r="A1" s="16"/>
      <c r="B1" s="16"/>
      <c r="C1" s="16"/>
    </row>
    <row r="2" spans="1:4" ht="33.75" customHeight="1">
      <c r="A2" s="735" t="s">
        <v>471</v>
      </c>
      <c r="B2" s="735"/>
      <c r="C2" s="735"/>
      <c r="D2" s="735"/>
    </row>
    <row r="3" spans="1:3" ht="14.25" thickBot="1">
      <c r="A3" s="15"/>
      <c r="B3" s="15"/>
      <c r="C3" s="17"/>
    </row>
    <row r="4" spans="1:4" s="14" customFormat="1" ht="62.25" customHeight="1" thickBot="1">
      <c r="A4" s="738" t="s">
        <v>53</v>
      </c>
      <c r="B4" s="736" t="s">
        <v>79</v>
      </c>
      <c r="C4" s="385" t="s">
        <v>223</v>
      </c>
      <c r="D4" s="386" t="s">
        <v>345</v>
      </c>
    </row>
    <row r="5" spans="1:4" s="14" customFormat="1" ht="25.5" customHeight="1" thickBot="1">
      <c r="A5" s="739"/>
      <c r="B5" s="737"/>
      <c r="C5" s="740" t="s">
        <v>359</v>
      </c>
      <c r="D5" s="741"/>
    </row>
    <row r="6" spans="1:4" ht="15">
      <c r="A6" s="611" t="s">
        <v>54</v>
      </c>
      <c r="B6" s="621" t="s">
        <v>451</v>
      </c>
      <c r="C6" s="612">
        <v>3593187</v>
      </c>
      <c r="D6" s="613">
        <v>33706961</v>
      </c>
    </row>
    <row r="7" spans="1:4" ht="13.5">
      <c r="A7" s="603" t="s">
        <v>55</v>
      </c>
      <c r="B7" s="622" t="s">
        <v>349</v>
      </c>
      <c r="C7" s="614">
        <v>3593187</v>
      </c>
      <c r="D7" s="615">
        <v>33706961</v>
      </c>
    </row>
    <row r="8" spans="1:4" ht="13.5">
      <c r="A8" s="603" t="s">
        <v>56</v>
      </c>
      <c r="B8" s="156" t="s">
        <v>350</v>
      </c>
      <c r="C8" s="616">
        <v>0</v>
      </c>
      <c r="D8" s="615">
        <v>0</v>
      </c>
    </row>
    <row r="9" spans="1:4" ht="13.5">
      <c r="A9" s="603" t="s">
        <v>57</v>
      </c>
      <c r="B9" s="156" t="s">
        <v>351</v>
      </c>
      <c r="C9" s="616">
        <v>0</v>
      </c>
      <c r="D9" s="615">
        <v>0</v>
      </c>
    </row>
    <row r="10" spans="1:4" ht="13.5">
      <c r="A10" s="603" t="s">
        <v>58</v>
      </c>
      <c r="B10" s="156" t="s">
        <v>352</v>
      </c>
      <c r="C10" s="614">
        <v>179172989</v>
      </c>
      <c r="D10" s="615">
        <v>220247718</v>
      </c>
    </row>
    <row r="11" spans="1:4" ht="13.5">
      <c r="A11" s="603" t="s">
        <v>59</v>
      </c>
      <c r="B11" s="156" t="s">
        <v>353</v>
      </c>
      <c r="C11" s="614">
        <v>174827234</v>
      </c>
      <c r="D11" s="615">
        <v>186303427</v>
      </c>
    </row>
    <row r="12" spans="1:4" ht="13.5">
      <c r="A12" s="603" t="s">
        <v>356</v>
      </c>
      <c r="B12" s="156" t="s">
        <v>354</v>
      </c>
      <c r="C12" s="614">
        <v>3596337</v>
      </c>
      <c r="D12" s="615">
        <v>34240882</v>
      </c>
    </row>
    <row r="13" spans="1:4" ht="13.5">
      <c r="A13" s="603" t="s">
        <v>357</v>
      </c>
      <c r="B13" s="156" t="s">
        <v>355</v>
      </c>
      <c r="C13" s="616">
        <v>1650</v>
      </c>
      <c r="D13" s="615">
        <v>330673</v>
      </c>
    </row>
    <row r="14" spans="1:4" ht="15">
      <c r="A14" s="617" t="s">
        <v>358</v>
      </c>
      <c r="B14" s="623" t="s">
        <v>452</v>
      </c>
      <c r="C14" s="618">
        <v>4340955</v>
      </c>
      <c r="D14" s="619">
        <v>33079697</v>
      </c>
    </row>
    <row r="15" spans="1:4" ht="18" customHeight="1">
      <c r="A15" s="603" t="s">
        <v>60</v>
      </c>
      <c r="B15" s="622" t="s">
        <v>349</v>
      </c>
      <c r="C15" s="620">
        <v>4340955</v>
      </c>
      <c r="D15" s="615">
        <v>33079697</v>
      </c>
    </row>
    <row r="16" spans="1:4" ht="18" customHeight="1">
      <c r="A16" s="603" t="s">
        <v>61</v>
      </c>
      <c r="B16" s="606" t="s">
        <v>350</v>
      </c>
      <c r="C16" s="604"/>
      <c r="D16" s="605"/>
    </row>
    <row r="17" spans="1:4" ht="18" customHeight="1" thickBot="1">
      <c r="A17" s="607" t="s">
        <v>62</v>
      </c>
      <c r="B17" s="608" t="s">
        <v>351</v>
      </c>
      <c r="C17" s="609"/>
      <c r="D17" s="610"/>
    </row>
    <row r="18" spans="1:4" ht="18" customHeight="1">
      <c r="A18" s="356"/>
      <c r="B18" s="357"/>
      <c r="C18" s="358"/>
      <c r="D18" s="359"/>
    </row>
    <row r="19" spans="1:5" ht="18" customHeight="1">
      <c r="A19" s="356"/>
      <c r="B19" s="357"/>
      <c r="C19" s="358"/>
      <c r="D19" s="359"/>
      <c r="E19" s="132"/>
    </row>
    <row r="20" spans="1:4" ht="25.5" customHeight="1">
      <c r="A20" s="356"/>
      <c r="B20" s="360"/>
      <c r="C20" s="361"/>
      <c r="D20" s="359"/>
    </row>
    <row r="21" spans="1:4" ht="18" customHeight="1">
      <c r="A21" s="356"/>
      <c r="B21" s="362"/>
      <c r="C21" s="361"/>
      <c r="D21" s="359"/>
    </row>
    <row r="22" spans="1:4" ht="18" customHeight="1">
      <c r="A22" s="356"/>
      <c r="B22" s="362"/>
      <c r="C22" s="358"/>
      <c r="D22" s="359"/>
    </row>
  </sheetData>
  <sheetProtection/>
  <mergeCells count="4">
    <mergeCell ref="A2:D2"/>
    <mergeCell ref="B4:B5"/>
    <mergeCell ref="A4:A5"/>
    <mergeCell ref="C5:D5"/>
  </mergeCells>
  <conditionalFormatting sqref="C20:C21">
    <cfRule type="cellIs" priority="1" dxfId="1" operator="notEqual" stopIfTrue="1">
      <formula>SUM(C21:C22)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&amp;R&amp;"Book Antiqua,Normál"11. sz. melléklet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H14"/>
  <sheetViews>
    <sheetView view="pageLayout" zoomScale="85" zoomScaleNormal="85" zoomScalePageLayoutView="85" workbookViewId="0" topLeftCell="A1">
      <selection activeCell="C18" sqref="C18"/>
    </sheetView>
  </sheetViews>
  <sheetFormatPr defaultColWidth="9.00390625" defaultRowHeight="12.75"/>
  <cols>
    <col min="3" max="3" width="44.125" style="0" customWidth="1"/>
    <col min="4" max="4" width="18.375" style="0" customWidth="1"/>
    <col min="5" max="5" width="13.125" style="0" customWidth="1"/>
    <col min="6" max="6" width="13.875" style="0" customWidth="1"/>
    <col min="7" max="7" width="13.125" style="0" customWidth="1"/>
    <col min="8" max="8" width="10.875" style="0" customWidth="1"/>
  </cols>
  <sheetData>
    <row r="1" spans="2:8" ht="13.5">
      <c r="B1" s="180"/>
      <c r="C1" s="180"/>
      <c r="D1" s="180"/>
      <c r="E1" s="180"/>
      <c r="F1" s="180"/>
      <c r="G1" s="180"/>
      <c r="H1" s="180"/>
    </row>
    <row r="2" spans="2:8" ht="16.5">
      <c r="B2" s="742" t="s">
        <v>330</v>
      </c>
      <c r="C2" s="742"/>
      <c r="D2" s="742"/>
      <c r="E2" s="742"/>
      <c r="F2" s="742"/>
      <c r="G2" s="742"/>
      <c r="H2" s="742"/>
    </row>
    <row r="3" spans="2:8" ht="13.5">
      <c r="B3" s="180"/>
      <c r="C3" s="180"/>
      <c r="D3" s="180"/>
      <c r="E3" s="180"/>
      <c r="F3" s="180"/>
      <c r="G3" s="180"/>
      <c r="H3" s="180"/>
    </row>
    <row r="4" spans="2:8" ht="16.5">
      <c r="B4" s="296" t="s">
        <v>332</v>
      </c>
      <c r="C4" s="295"/>
      <c r="D4" s="295"/>
      <c r="E4" s="295"/>
      <c r="F4" s="295"/>
      <c r="G4" s="295"/>
      <c r="H4" s="308" t="s">
        <v>290</v>
      </c>
    </row>
    <row r="5" spans="2:8" ht="16.5">
      <c r="B5" s="180"/>
      <c r="C5" s="295"/>
      <c r="D5" s="295"/>
      <c r="E5" s="295"/>
      <c r="F5" s="295"/>
      <c r="G5" s="295"/>
      <c r="H5" s="295"/>
    </row>
    <row r="6" spans="2:8" ht="17.25" thickBot="1">
      <c r="B6" s="296"/>
      <c r="C6" s="295"/>
      <c r="D6" s="295"/>
      <c r="E6" s="295"/>
      <c r="F6" s="295"/>
      <c r="G6" s="295"/>
      <c r="H6" s="295"/>
    </row>
    <row r="7" spans="2:8" ht="16.5">
      <c r="B7" s="744" t="s">
        <v>102</v>
      </c>
      <c r="C7" s="743" t="s">
        <v>79</v>
      </c>
      <c r="D7" s="743" t="s">
        <v>333</v>
      </c>
      <c r="E7" s="743"/>
      <c r="F7" s="743"/>
      <c r="G7" s="743"/>
      <c r="H7" s="747" t="s">
        <v>220</v>
      </c>
    </row>
    <row r="8" spans="2:8" ht="17.25" thickBot="1">
      <c r="B8" s="745"/>
      <c r="C8" s="746"/>
      <c r="D8" s="309" t="s">
        <v>453</v>
      </c>
      <c r="E8" s="309" t="s">
        <v>360</v>
      </c>
      <c r="F8" s="309" t="s">
        <v>361</v>
      </c>
      <c r="G8" s="309" t="s">
        <v>454</v>
      </c>
      <c r="H8" s="748"/>
    </row>
    <row r="9" spans="2:8" ht="16.5">
      <c r="B9" s="316" t="s">
        <v>54</v>
      </c>
      <c r="C9" s="298" t="s">
        <v>331</v>
      </c>
      <c r="D9" s="298"/>
      <c r="E9" s="298"/>
      <c r="F9" s="298"/>
      <c r="G9" s="298"/>
      <c r="H9" s="299">
        <v>0</v>
      </c>
    </row>
    <row r="10" spans="2:8" ht="16.5">
      <c r="B10" s="231" t="s">
        <v>55</v>
      </c>
      <c r="C10" s="300" t="s">
        <v>334</v>
      </c>
      <c r="D10" s="300"/>
      <c r="E10" s="300"/>
      <c r="F10" s="300"/>
      <c r="G10" s="300"/>
      <c r="H10" s="310">
        <v>0</v>
      </c>
    </row>
    <row r="11" spans="2:8" ht="16.5">
      <c r="B11" s="231" t="s">
        <v>56</v>
      </c>
      <c r="C11" s="300" t="s">
        <v>335</v>
      </c>
      <c r="D11" s="300"/>
      <c r="E11" s="300"/>
      <c r="F11" s="300"/>
      <c r="G11" s="300"/>
      <c r="H11" s="310">
        <v>0</v>
      </c>
    </row>
    <row r="12" spans="2:8" ht="16.5">
      <c r="B12" s="231" t="s">
        <v>57</v>
      </c>
      <c r="C12" s="311" t="s">
        <v>472</v>
      </c>
      <c r="D12" s="300"/>
      <c r="E12" s="300"/>
      <c r="F12" s="300"/>
      <c r="G12" s="300"/>
      <c r="H12" s="312">
        <v>0</v>
      </c>
    </row>
    <row r="13" spans="2:8" ht="33">
      <c r="B13" s="231" t="s">
        <v>58</v>
      </c>
      <c r="C13" s="315" t="s">
        <v>473</v>
      </c>
      <c r="D13" s="300"/>
      <c r="E13" s="300"/>
      <c r="F13" s="300"/>
      <c r="G13" s="300"/>
      <c r="H13" s="317">
        <v>0</v>
      </c>
    </row>
    <row r="14" spans="2:8" ht="17.25" thickBot="1">
      <c r="B14" s="256" t="s">
        <v>59</v>
      </c>
      <c r="C14" s="313" t="s">
        <v>336</v>
      </c>
      <c r="D14" s="302"/>
      <c r="E14" s="302"/>
      <c r="F14" s="302"/>
      <c r="G14" s="302"/>
      <c r="H14" s="314">
        <v>0</v>
      </c>
    </row>
  </sheetData>
  <sheetProtection/>
  <mergeCells count="5">
    <mergeCell ref="B2:H2"/>
    <mergeCell ref="D7:G7"/>
    <mergeCell ref="B7:B8"/>
    <mergeCell ref="C7:C8"/>
    <mergeCell ref="H7:H8"/>
  </mergeCells>
  <printOptions/>
  <pageMargins left="0.7" right="0.7" top="0.75" bottom="0.75" header="0.3" footer="0.3"/>
  <pageSetup horizontalDpi="600" verticalDpi="600" orientation="landscape" paperSize="9" r:id="rId1"/>
  <headerFooter>
    <oddHeader>&amp;R&amp;"Book Antiqua,Normál"12.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J13"/>
  <sheetViews>
    <sheetView view="pageLayout" workbookViewId="0" topLeftCell="A1">
      <selection activeCell="F6" sqref="F6"/>
    </sheetView>
  </sheetViews>
  <sheetFormatPr defaultColWidth="10.625" defaultRowHeight="12.75"/>
  <cols>
    <col min="1" max="1" width="9.375" style="121" customWidth="1"/>
    <col min="2" max="2" width="8.00390625" style="121" customWidth="1"/>
    <col min="3" max="3" width="35.625" style="121" customWidth="1"/>
    <col min="4" max="4" width="15.125" style="121" customWidth="1"/>
    <col min="5" max="5" width="28.125" style="121" customWidth="1"/>
    <col min="6" max="6" width="18.50390625" style="121" customWidth="1"/>
    <col min="7" max="7" width="12.375" style="121" bestFit="1" customWidth="1"/>
    <col min="8" max="16384" width="10.625" style="121" customWidth="1"/>
  </cols>
  <sheetData>
    <row r="1" ht="14.25" thickBot="1">
      <c r="F1" s="288" t="s">
        <v>290</v>
      </c>
    </row>
    <row r="2" spans="2:8" ht="15" customHeight="1">
      <c r="B2" s="755" t="s">
        <v>53</v>
      </c>
      <c r="C2" s="751" t="s">
        <v>217</v>
      </c>
      <c r="D2" s="751" t="s">
        <v>218</v>
      </c>
      <c r="E2" s="751" t="s">
        <v>219</v>
      </c>
      <c r="F2" s="749" t="s">
        <v>327</v>
      </c>
      <c r="G2" s="136"/>
      <c r="H2" s="122"/>
    </row>
    <row r="3" spans="2:8" ht="34.5" customHeight="1">
      <c r="B3" s="756"/>
      <c r="C3" s="752"/>
      <c r="D3" s="752"/>
      <c r="E3" s="757"/>
      <c r="F3" s="750"/>
      <c r="G3" s="136"/>
      <c r="H3" s="122"/>
    </row>
    <row r="4" spans="2:8" ht="36" customHeight="1">
      <c r="B4" s="289">
        <v>1</v>
      </c>
      <c r="C4" s="247" t="s">
        <v>223</v>
      </c>
      <c r="D4" s="290">
        <v>4346</v>
      </c>
      <c r="E4" s="290"/>
      <c r="F4" s="291">
        <v>4346</v>
      </c>
      <c r="G4" s="123"/>
      <c r="H4" s="124"/>
    </row>
    <row r="5" spans="2:8" ht="59.25" customHeight="1" thickBot="1">
      <c r="B5" s="289">
        <v>2</v>
      </c>
      <c r="C5" s="247" t="s">
        <v>224</v>
      </c>
      <c r="D5" s="290">
        <v>33944</v>
      </c>
      <c r="E5" s="290"/>
      <c r="F5" s="291">
        <v>33944</v>
      </c>
      <c r="G5" s="123"/>
      <c r="H5" s="124"/>
    </row>
    <row r="6" spans="2:10" ht="15.75" thickBot="1">
      <c r="B6" s="753" t="s">
        <v>220</v>
      </c>
      <c r="C6" s="754"/>
      <c r="D6" s="292">
        <f>SUM(D4:D5)</f>
        <v>38290</v>
      </c>
      <c r="E6" s="293"/>
      <c r="F6" s="294">
        <f>SUM(F4:F5)</f>
        <v>38290</v>
      </c>
      <c r="G6" s="125"/>
      <c r="H6" s="125"/>
      <c r="I6" s="125"/>
      <c r="J6" s="125"/>
    </row>
    <row r="7" spans="2:10" ht="13.5">
      <c r="B7" s="126"/>
      <c r="C7" s="124"/>
      <c r="D7" s="127"/>
      <c r="E7" s="128"/>
      <c r="F7" s="124"/>
      <c r="G7" s="124"/>
      <c r="H7" s="124"/>
      <c r="I7" s="124"/>
      <c r="J7" s="124"/>
    </row>
    <row r="8" spans="2:10" ht="13.5">
      <c r="B8" s="126"/>
      <c r="C8" s="124"/>
      <c r="D8" s="128"/>
      <c r="E8" s="128"/>
      <c r="F8" s="129"/>
      <c r="G8" s="124"/>
      <c r="H8" s="124"/>
      <c r="I8" s="124"/>
      <c r="J8" s="124"/>
    </row>
    <row r="9" spans="2:10" ht="15">
      <c r="B9" s="126"/>
      <c r="C9" s="124"/>
      <c r="D9" s="128"/>
      <c r="E9" s="130"/>
      <c r="F9" s="129"/>
      <c r="G9" s="124"/>
      <c r="H9" s="124"/>
      <c r="I9" s="124"/>
      <c r="J9" s="124"/>
    </row>
    <row r="10" spans="2:10" ht="13.5">
      <c r="B10" s="131"/>
      <c r="C10" s="124"/>
      <c r="D10" s="128"/>
      <c r="E10" s="128"/>
      <c r="F10" s="128"/>
      <c r="G10" s="124"/>
      <c r="H10" s="124"/>
      <c r="I10" s="124"/>
      <c r="J10" s="124"/>
    </row>
    <row r="11" spans="2:10" ht="13.5">
      <c r="B11" s="131"/>
      <c r="C11" s="124"/>
      <c r="D11" s="128"/>
      <c r="E11" s="128"/>
      <c r="F11" s="129"/>
      <c r="G11" s="124"/>
      <c r="H11" s="124"/>
      <c r="I11" s="124"/>
      <c r="J11" s="124"/>
    </row>
    <row r="12" spans="2:10" ht="13.5">
      <c r="B12" s="131"/>
      <c r="C12" s="124"/>
      <c r="D12" s="128"/>
      <c r="E12" s="128"/>
      <c r="F12" s="124"/>
      <c r="G12" s="135"/>
      <c r="H12" s="124"/>
      <c r="I12" s="124"/>
      <c r="J12" s="124"/>
    </row>
    <row r="13" spans="2:10" ht="13.5">
      <c r="B13" s="131"/>
      <c r="C13" s="124"/>
      <c r="D13" s="128"/>
      <c r="E13" s="128"/>
      <c r="F13" s="124"/>
      <c r="G13" s="124"/>
      <c r="H13" s="124"/>
      <c r="I13" s="124"/>
      <c r="J13" s="124"/>
    </row>
  </sheetData>
  <sheetProtection/>
  <mergeCells count="6">
    <mergeCell ref="F2:F3"/>
    <mergeCell ref="C2:C3"/>
    <mergeCell ref="D2:D3"/>
    <mergeCell ref="B6:C6"/>
    <mergeCell ref="B2:B3"/>
    <mergeCell ref="E2:E3"/>
  </mergeCells>
  <printOptions/>
  <pageMargins left="0.6692913385826772" right="0.35433070866141736" top="1.062992125984252" bottom="0.35433070866141736" header="0.31496062992125984" footer="0.31496062992125984"/>
  <pageSetup horizontalDpi="600" verticalDpi="600" orientation="landscape" paperSize="9" r:id="rId1"/>
  <headerFooter>
    <oddHeader>&amp;C&amp;"Book Antiqua,Félkövér"&amp;11Kimutatás a Keszthely és Környéke Kistérségi Többcélú Társulás 
2023. évi maradványáról &amp;R&amp;"Book Antiqua,Normál"13. sz.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E9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11.375" style="0" bestFit="1" customWidth="1"/>
    <col min="2" max="2" width="72.625" style="0" bestFit="1" customWidth="1"/>
    <col min="3" max="3" width="32.875" style="0" bestFit="1" customWidth="1"/>
    <col min="4" max="4" width="11.625" style="0" bestFit="1" customWidth="1"/>
  </cols>
  <sheetData>
    <row r="2" spans="1:5" ht="16.5">
      <c r="A2" s="758" t="s">
        <v>337</v>
      </c>
      <c r="B2" s="758"/>
      <c r="C2" s="758"/>
      <c r="D2" s="758"/>
      <c r="E2" s="295"/>
    </row>
    <row r="3" spans="1:5" ht="16.5">
      <c r="A3" s="758" t="s">
        <v>455</v>
      </c>
      <c r="B3" s="758"/>
      <c r="C3" s="758"/>
      <c r="D3" s="758"/>
      <c r="E3" s="295"/>
    </row>
    <row r="4" spans="1:5" ht="17.25" thickBot="1">
      <c r="A4" s="295"/>
      <c r="B4" s="295"/>
      <c r="C4" s="295"/>
      <c r="D4" s="295"/>
      <c r="E4" s="295"/>
    </row>
    <row r="5" spans="1:5" ht="16.5">
      <c r="A5" s="297" t="s">
        <v>338</v>
      </c>
      <c r="B5" s="305" t="s">
        <v>339</v>
      </c>
      <c r="C5" s="298" t="s">
        <v>340</v>
      </c>
      <c r="D5" s="299" t="s">
        <v>341</v>
      </c>
      <c r="E5" s="295"/>
    </row>
    <row r="6" spans="1:5" ht="16.5">
      <c r="A6" s="304">
        <v>1</v>
      </c>
      <c r="B6" s="300"/>
      <c r="C6" s="300"/>
      <c r="D6" s="306">
        <v>0</v>
      </c>
      <c r="E6" s="295"/>
    </row>
    <row r="7" spans="1:5" ht="17.25" thickBot="1">
      <c r="A7" s="301"/>
      <c r="B7" s="307" t="s">
        <v>220</v>
      </c>
      <c r="C7" s="302"/>
      <c r="D7" s="303">
        <v>0</v>
      </c>
      <c r="E7" s="295"/>
    </row>
    <row r="8" spans="1:5" ht="16.5">
      <c r="A8" s="295"/>
      <c r="B8" s="295"/>
      <c r="C8" s="295"/>
      <c r="D8" s="295"/>
      <c r="E8" s="295"/>
    </row>
    <row r="9" spans="1:5" ht="16.5">
      <c r="A9" s="295"/>
      <c r="B9" s="295"/>
      <c r="C9" s="295"/>
      <c r="D9" s="295"/>
      <c r="E9" s="295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300" verticalDpi="300" orientation="landscape" paperSize="9" r:id="rId1"/>
  <headerFooter>
    <oddHeader>&amp;R&amp;"Book Antiqua,Normál"14.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66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90.50390625" style="0" customWidth="1"/>
    <col min="2" max="2" width="7.375" style="0" customWidth="1"/>
    <col min="3" max="3" width="11.125" style="0" customWidth="1"/>
    <col min="4" max="4" width="12.00390625" style="0" customWidth="1"/>
  </cols>
  <sheetData>
    <row r="1" spans="1:4" ht="56.25" customHeight="1">
      <c r="A1" s="759" t="s">
        <v>474</v>
      </c>
      <c r="B1" s="759"/>
      <c r="C1" s="759"/>
      <c r="D1" s="759"/>
    </row>
    <row r="2" spans="1:4" ht="18" customHeight="1">
      <c r="A2" s="759" t="s">
        <v>455</v>
      </c>
      <c r="B2" s="759"/>
      <c r="C2" s="759"/>
      <c r="D2" s="759"/>
    </row>
    <row r="3" spans="1:4" ht="15.75">
      <c r="A3" s="143"/>
      <c r="B3" s="144"/>
      <c r="C3" s="144"/>
      <c r="D3" s="144"/>
    </row>
    <row r="4" spans="1:4" ht="15" thickBot="1">
      <c r="A4" s="180"/>
      <c r="B4" s="770" t="s">
        <v>100</v>
      </c>
      <c r="C4" s="770"/>
      <c r="D4" s="770"/>
    </row>
    <row r="5" spans="1:4" ht="12.75">
      <c r="A5" s="760" t="s">
        <v>101</v>
      </c>
      <c r="B5" s="763" t="s">
        <v>102</v>
      </c>
      <c r="C5" s="766" t="s">
        <v>103</v>
      </c>
      <c r="D5" s="766" t="s">
        <v>104</v>
      </c>
    </row>
    <row r="6" spans="1:4" ht="12.75">
      <c r="A6" s="761"/>
      <c r="B6" s="764"/>
      <c r="C6" s="767"/>
      <c r="D6" s="767"/>
    </row>
    <row r="7" spans="1:4" ht="15.75" customHeight="1">
      <c r="A7" s="762"/>
      <c r="B7" s="765"/>
      <c r="C7" s="768" t="s">
        <v>88</v>
      </c>
      <c r="D7" s="769"/>
    </row>
    <row r="8" spans="1:4" s="285" customFormat="1" ht="14.25" thickBot="1">
      <c r="A8" s="282" t="s">
        <v>145</v>
      </c>
      <c r="B8" s="283" t="s">
        <v>146</v>
      </c>
      <c r="C8" s="284" t="s">
        <v>147</v>
      </c>
      <c r="D8" s="284" t="s">
        <v>285</v>
      </c>
    </row>
    <row r="9" spans="1:4" ht="12.75" customHeight="1">
      <c r="A9" s="260" t="s">
        <v>229</v>
      </c>
      <c r="B9" s="261" t="s">
        <v>105</v>
      </c>
      <c r="C9" s="350">
        <v>247</v>
      </c>
      <c r="D9" s="262">
        <v>60</v>
      </c>
    </row>
    <row r="10" spans="1:4" ht="12.75" customHeight="1">
      <c r="A10" s="263" t="s">
        <v>269</v>
      </c>
      <c r="B10" s="261" t="s">
        <v>106</v>
      </c>
      <c r="C10" s="351">
        <v>14469</v>
      </c>
      <c r="D10" s="264">
        <v>3529</v>
      </c>
    </row>
    <row r="11" spans="1:4" ht="12.75" customHeight="1">
      <c r="A11" s="263" t="s">
        <v>270</v>
      </c>
      <c r="B11" s="261" t="s">
        <v>107</v>
      </c>
      <c r="C11" s="351">
        <v>3717</v>
      </c>
      <c r="D11" s="264">
        <v>3340</v>
      </c>
    </row>
    <row r="12" spans="1:4" ht="12.75" customHeight="1">
      <c r="A12" s="265" t="s">
        <v>240</v>
      </c>
      <c r="B12" s="261" t="s">
        <v>108</v>
      </c>
      <c r="C12" s="352"/>
      <c r="D12" s="266"/>
    </row>
    <row r="13" spans="1:4" ht="12.75" customHeight="1">
      <c r="A13" s="265" t="s">
        <v>241</v>
      </c>
      <c r="B13" s="261" t="s">
        <v>109</v>
      </c>
      <c r="C13" s="352"/>
      <c r="D13" s="266"/>
    </row>
    <row r="14" spans="1:4" ht="12.75" customHeight="1">
      <c r="A14" s="265" t="s">
        <v>242</v>
      </c>
      <c r="B14" s="261" t="s">
        <v>110</v>
      </c>
      <c r="C14" s="352">
        <v>3717</v>
      </c>
      <c r="D14" s="266">
        <v>3340</v>
      </c>
    </row>
    <row r="15" spans="1:4" ht="12.75" customHeight="1">
      <c r="A15" s="265" t="s">
        <v>264</v>
      </c>
      <c r="B15" s="261" t="s">
        <v>111</v>
      </c>
      <c r="C15" s="353"/>
      <c r="D15" s="267"/>
    </row>
    <row r="16" spans="1:4" ht="12.75" customHeight="1">
      <c r="A16" s="263" t="s">
        <v>271</v>
      </c>
      <c r="B16" s="261" t="s">
        <v>112</v>
      </c>
      <c r="C16" s="351">
        <v>10752</v>
      </c>
      <c r="D16" s="264">
        <v>189</v>
      </c>
    </row>
    <row r="17" spans="1:4" ht="12.75" customHeight="1">
      <c r="A17" s="268" t="s">
        <v>243</v>
      </c>
      <c r="B17" s="261" t="s">
        <v>113</v>
      </c>
      <c r="C17" s="352">
        <v>0</v>
      </c>
      <c r="D17" s="266"/>
    </row>
    <row r="18" spans="1:4" ht="12.75" customHeight="1">
      <c r="A18" s="268" t="s">
        <v>244</v>
      </c>
      <c r="B18" s="261" t="s">
        <v>60</v>
      </c>
      <c r="C18" s="352"/>
      <c r="D18" s="266"/>
    </row>
    <row r="19" spans="1:4" ht="12.75" customHeight="1">
      <c r="A19" s="268" t="s">
        <v>245</v>
      </c>
      <c r="B19" s="261" t="s">
        <v>61</v>
      </c>
      <c r="C19" s="352">
        <v>10752</v>
      </c>
      <c r="D19" s="266">
        <v>189</v>
      </c>
    </row>
    <row r="20" spans="1:4" ht="12.75" customHeight="1">
      <c r="A20" s="268" t="s">
        <v>246</v>
      </c>
      <c r="B20" s="261" t="s">
        <v>62</v>
      </c>
      <c r="C20" s="353"/>
      <c r="D20" s="267"/>
    </row>
    <row r="21" spans="1:4" ht="12.75" customHeight="1">
      <c r="A21" s="263" t="s">
        <v>272</v>
      </c>
      <c r="B21" s="261" t="s">
        <v>63</v>
      </c>
      <c r="C21" s="353">
        <v>0</v>
      </c>
      <c r="D21" s="267"/>
    </row>
    <row r="22" spans="1:4" ht="12.75" customHeight="1">
      <c r="A22" s="268" t="s">
        <v>247</v>
      </c>
      <c r="B22" s="261" t="s">
        <v>64</v>
      </c>
      <c r="C22" s="353">
        <v>0</v>
      </c>
      <c r="D22" s="267"/>
    </row>
    <row r="23" spans="1:4" ht="12.75" customHeight="1">
      <c r="A23" s="269" t="s">
        <v>248</v>
      </c>
      <c r="B23" s="261" t="s">
        <v>65</v>
      </c>
      <c r="C23" s="352">
        <v>0</v>
      </c>
      <c r="D23" s="266"/>
    </row>
    <row r="24" spans="1:4" ht="12.75" customHeight="1">
      <c r="A24" s="269" t="s">
        <v>249</v>
      </c>
      <c r="B24" s="261" t="s">
        <v>66</v>
      </c>
      <c r="C24" s="354"/>
      <c r="D24" s="270"/>
    </row>
    <row r="25" spans="1:4" ht="12.75" customHeight="1">
      <c r="A25" s="271" t="s">
        <v>250</v>
      </c>
      <c r="B25" s="261" t="s">
        <v>67</v>
      </c>
      <c r="C25" s="354"/>
      <c r="D25" s="266"/>
    </row>
    <row r="26" spans="1:4" ht="12.75" customHeight="1">
      <c r="A26" s="260" t="s">
        <v>273</v>
      </c>
      <c r="B26" s="261" t="s">
        <v>68</v>
      </c>
      <c r="C26" s="355"/>
      <c r="D26" s="272"/>
    </row>
    <row r="27" spans="1:4" ht="12.75" customHeight="1">
      <c r="A27" s="260" t="s">
        <v>274</v>
      </c>
      <c r="B27" s="261" t="s">
        <v>69</v>
      </c>
      <c r="C27" s="355"/>
      <c r="D27" s="272"/>
    </row>
    <row r="28" spans="1:4" ht="12.75" customHeight="1">
      <c r="A28" s="271" t="s">
        <v>265</v>
      </c>
      <c r="B28" s="261" t="s">
        <v>70</v>
      </c>
      <c r="C28" s="354"/>
      <c r="D28" s="266"/>
    </row>
    <row r="29" spans="1:4" ht="12.75" customHeight="1">
      <c r="A29" s="271" t="s">
        <v>266</v>
      </c>
      <c r="B29" s="261" t="s">
        <v>71</v>
      </c>
      <c r="C29" s="354"/>
      <c r="D29" s="266"/>
    </row>
    <row r="30" spans="1:4" ht="12.75" customHeight="1">
      <c r="A30" s="271" t="s">
        <v>267</v>
      </c>
      <c r="B30" s="261" t="s">
        <v>72</v>
      </c>
      <c r="C30" s="270"/>
      <c r="D30" s="266"/>
    </row>
    <row r="31" spans="1:4" ht="12.75" customHeight="1">
      <c r="A31" s="271" t="s">
        <v>268</v>
      </c>
      <c r="B31" s="261" t="s">
        <v>73</v>
      </c>
      <c r="C31" s="270"/>
      <c r="D31" s="266"/>
    </row>
    <row r="32" spans="1:4" ht="12.75" customHeight="1">
      <c r="A32" s="263" t="s">
        <v>275</v>
      </c>
      <c r="B32" s="261" t="s">
        <v>74</v>
      </c>
      <c r="C32" s="266"/>
      <c r="D32" s="273"/>
    </row>
    <row r="33" spans="1:4" ht="12.75" customHeight="1">
      <c r="A33" s="263" t="s">
        <v>276</v>
      </c>
      <c r="B33" s="261" t="s">
        <v>75</v>
      </c>
      <c r="C33" s="267"/>
      <c r="D33" s="274"/>
    </row>
    <row r="34" spans="1:4" ht="12.75" customHeight="1">
      <c r="A34" s="268" t="s">
        <v>251</v>
      </c>
      <c r="B34" s="261" t="s">
        <v>81</v>
      </c>
      <c r="C34" s="267"/>
      <c r="D34" s="274"/>
    </row>
    <row r="35" spans="1:4" ht="12.75" customHeight="1">
      <c r="A35" s="268" t="s">
        <v>252</v>
      </c>
      <c r="B35" s="261" t="s">
        <v>82</v>
      </c>
      <c r="C35" s="267"/>
      <c r="D35" s="274"/>
    </row>
    <row r="36" spans="1:4" ht="12.75" customHeight="1">
      <c r="A36" s="269" t="s">
        <v>253</v>
      </c>
      <c r="B36" s="261" t="s">
        <v>114</v>
      </c>
      <c r="C36" s="266"/>
      <c r="D36" s="270"/>
    </row>
    <row r="37" spans="1:4" ht="12.75" customHeight="1">
      <c r="A37" s="268" t="s">
        <v>254</v>
      </c>
      <c r="B37" s="261" t="s">
        <v>115</v>
      </c>
      <c r="C37" s="267"/>
      <c r="D37" s="274"/>
    </row>
    <row r="38" spans="1:4" ht="12.75" customHeight="1">
      <c r="A38" s="263" t="s">
        <v>277</v>
      </c>
      <c r="B38" s="261" t="s">
        <v>116</v>
      </c>
      <c r="C38" s="267"/>
      <c r="D38" s="274"/>
    </row>
    <row r="39" spans="1:4" ht="12.75" customHeight="1">
      <c r="A39" s="269" t="s">
        <v>255</v>
      </c>
      <c r="B39" s="261" t="s">
        <v>117</v>
      </c>
      <c r="C39" s="266"/>
      <c r="D39" s="270"/>
    </row>
    <row r="40" spans="1:4" ht="12.75" customHeight="1">
      <c r="A40" s="269" t="s">
        <v>256</v>
      </c>
      <c r="B40" s="261" t="s">
        <v>118</v>
      </c>
      <c r="C40" s="266"/>
      <c r="D40" s="270"/>
    </row>
    <row r="41" spans="1:4" ht="12.75" customHeight="1">
      <c r="A41" s="269" t="s">
        <v>257</v>
      </c>
      <c r="B41" s="261" t="s">
        <v>119</v>
      </c>
      <c r="C41" s="266"/>
      <c r="D41" s="270"/>
    </row>
    <row r="42" spans="1:4" ht="12.75" customHeight="1">
      <c r="A42" s="269" t="s">
        <v>258</v>
      </c>
      <c r="B42" s="261" t="s">
        <v>120</v>
      </c>
      <c r="C42" s="266"/>
      <c r="D42" s="270"/>
    </row>
    <row r="43" spans="1:4" ht="12.75" customHeight="1">
      <c r="A43" s="263" t="s">
        <v>278</v>
      </c>
      <c r="B43" s="261" t="s">
        <v>121</v>
      </c>
      <c r="C43" s="267"/>
      <c r="D43" s="274"/>
    </row>
    <row r="44" spans="1:4" ht="12.75" customHeight="1">
      <c r="A44" s="268" t="s">
        <v>259</v>
      </c>
      <c r="B44" s="261" t="s">
        <v>122</v>
      </c>
      <c r="C44" s="267"/>
      <c r="D44" s="274"/>
    </row>
    <row r="45" spans="1:4" ht="12.75" customHeight="1">
      <c r="A45" s="268" t="s">
        <v>262</v>
      </c>
      <c r="B45" s="261" t="s">
        <v>123</v>
      </c>
      <c r="C45" s="267"/>
      <c r="D45" s="274"/>
    </row>
    <row r="46" spans="1:4" ht="12.75" customHeight="1">
      <c r="A46" s="268" t="s">
        <v>260</v>
      </c>
      <c r="B46" s="261" t="s">
        <v>124</v>
      </c>
      <c r="C46" s="267"/>
      <c r="D46" s="274"/>
    </row>
    <row r="47" spans="1:4" ht="12.75" customHeight="1">
      <c r="A47" s="268" t="s">
        <v>261</v>
      </c>
      <c r="B47" s="261" t="s">
        <v>125</v>
      </c>
      <c r="C47" s="267"/>
      <c r="D47" s="274"/>
    </row>
    <row r="48" spans="1:4" ht="12.75" customHeight="1">
      <c r="A48" s="263" t="s">
        <v>230</v>
      </c>
      <c r="B48" s="261" t="s">
        <v>126</v>
      </c>
      <c r="C48" s="264"/>
      <c r="D48" s="264"/>
    </row>
    <row r="49" spans="1:4" ht="12.75" customHeight="1">
      <c r="A49" s="263" t="s">
        <v>279</v>
      </c>
      <c r="B49" s="261" t="s">
        <v>127</v>
      </c>
      <c r="C49" s="264">
        <f>SUM(C9,C10,C32,C48)</f>
        <v>14716</v>
      </c>
      <c r="D49" s="264">
        <f>SUM(D9,D10,D32,D48)</f>
        <v>3589</v>
      </c>
    </row>
    <row r="50" spans="1:4" ht="12.75" customHeight="1">
      <c r="A50" s="263" t="s">
        <v>263</v>
      </c>
      <c r="B50" s="261" t="s">
        <v>128</v>
      </c>
      <c r="C50" s="180"/>
      <c r="D50" s="264"/>
    </row>
    <row r="51" spans="1:4" ht="12.75" customHeight="1">
      <c r="A51" s="263" t="s">
        <v>231</v>
      </c>
      <c r="B51" s="261" t="s">
        <v>129</v>
      </c>
      <c r="C51" s="266"/>
      <c r="D51" s="275"/>
    </row>
    <row r="52" spans="1:4" ht="12.75" customHeight="1">
      <c r="A52" s="263" t="s">
        <v>280</v>
      </c>
      <c r="B52" s="261" t="s">
        <v>130</v>
      </c>
      <c r="C52" s="276"/>
      <c r="D52" s="275"/>
    </row>
    <row r="53" spans="1:4" ht="12.75" customHeight="1">
      <c r="A53" s="263" t="s">
        <v>232</v>
      </c>
      <c r="B53" s="261" t="s">
        <v>131</v>
      </c>
      <c r="C53" s="276"/>
      <c r="D53" s="275"/>
    </row>
    <row r="54" spans="1:4" ht="12.75" customHeight="1">
      <c r="A54" s="263" t="s">
        <v>233</v>
      </c>
      <c r="B54" s="261" t="s">
        <v>132</v>
      </c>
      <c r="C54" s="276"/>
      <c r="D54" s="275"/>
    </row>
    <row r="55" spans="1:4" ht="12.75" customHeight="1">
      <c r="A55" s="263" t="s">
        <v>186</v>
      </c>
      <c r="B55" s="261" t="s">
        <v>133</v>
      </c>
      <c r="C55" s="276">
        <v>37421</v>
      </c>
      <c r="D55" s="275">
        <v>37421</v>
      </c>
    </row>
    <row r="56" spans="1:4" ht="12.75" customHeight="1">
      <c r="A56" s="263" t="s">
        <v>188</v>
      </c>
      <c r="B56" s="261" t="s">
        <v>134</v>
      </c>
      <c r="C56" s="276"/>
      <c r="D56" s="275"/>
    </row>
    <row r="57" spans="1:4" ht="12.75" customHeight="1">
      <c r="A57" s="263" t="s">
        <v>281</v>
      </c>
      <c r="B57" s="261" t="s">
        <v>135</v>
      </c>
      <c r="C57" s="592">
        <v>37421</v>
      </c>
      <c r="D57" s="275">
        <v>37421</v>
      </c>
    </row>
    <row r="58" spans="1:4" ht="12.75" customHeight="1">
      <c r="A58" s="263" t="s">
        <v>234</v>
      </c>
      <c r="B58" s="261" t="s">
        <v>136</v>
      </c>
      <c r="C58" s="266">
        <v>2180</v>
      </c>
      <c r="D58" s="275">
        <v>2165</v>
      </c>
    </row>
    <row r="59" spans="1:4" ht="12.75" customHeight="1">
      <c r="A59" s="263" t="s">
        <v>235</v>
      </c>
      <c r="B59" s="261" t="s">
        <v>137</v>
      </c>
      <c r="C59" s="266"/>
      <c r="D59" s="275"/>
    </row>
    <row r="60" spans="1:4" ht="12.75" customHeight="1">
      <c r="A60" s="263" t="s">
        <v>236</v>
      </c>
      <c r="B60" s="261" t="s">
        <v>138</v>
      </c>
      <c r="C60" s="266">
        <v>366</v>
      </c>
      <c r="D60" s="275">
        <v>366</v>
      </c>
    </row>
    <row r="61" spans="1:4" ht="12.75" customHeight="1">
      <c r="A61" s="263" t="s">
        <v>282</v>
      </c>
      <c r="B61" s="261" t="s">
        <v>139</v>
      </c>
      <c r="C61" s="266">
        <f>SUM(C58:C60)</f>
        <v>2546</v>
      </c>
      <c r="D61" s="266">
        <f>SUM(D58:D60)</f>
        <v>2531</v>
      </c>
    </row>
    <row r="62" spans="1:4" ht="12.75" customHeight="1">
      <c r="A62" s="263" t="s">
        <v>237</v>
      </c>
      <c r="B62" s="261" t="s">
        <v>140</v>
      </c>
      <c r="C62" s="266">
        <v>572</v>
      </c>
      <c r="D62" s="275">
        <v>572</v>
      </c>
    </row>
    <row r="63" spans="1:4" ht="23.25" customHeight="1">
      <c r="A63" s="263" t="s">
        <v>238</v>
      </c>
      <c r="B63" s="261" t="s">
        <v>141</v>
      </c>
      <c r="C63" s="266"/>
      <c r="D63" s="275"/>
    </row>
    <row r="64" spans="1:4" ht="12.75" customHeight="1">
      <c r="A64" s="263" t="s">
        <v>283</v>
      </c>
      <c r="B64" s="261" t="s">
        <v>142</v>
      </c>
      <c r="C64" s="264">
        <f>SUM(C62:C63)</f>
        <v>572</v>
      </c>
      <c r="D64" s="264">
        <f>SUM(D62:D63)</f>
        <v>572</v>
      </c>
    </row>
    <row r="65" spans="1:4" ht="12.75" customHeight="1">
      <c r="A65" s="277" t="s">
        <v>239</v>
      </c>
      <c r="B65" s="261" t="s">
        <v>143</v>
      </c>
      <c r="C65" s="267"/>
      <c r="D65" s="278"/>
    </row>
    <row r="66" spans="1:4" ht="12.75" customHeight="1" thickBot="1">
      <c r="A66" s="279" t="s">
        <v>284</v>
      </c>
      <c r="B66" s="280" t="s">
        <v>144</v>
      </c>
      <c r="C66" s="281">
        <f>SUM(C49,C52,C57,C61,C64,C65)</f>
        <v>55255</v>
      </c>
      <c r="D66" s="281">
        <f>SUM(D49,D52,D57,D61,D64,D65)</f>
        <v>44113</v>
      </c>
    </row>
  </sheetData>
  <sheetProtection/>
  <mergeCells count="8">
    <mergeCell ref="A1:D1"/>
    <mergeCell ref="A5:A7"/>
    <mergeCell ref="B5:B7"/>
    <mergeCell ref="C5:C6"/>
    <mergeCell ref="D5:D6"/>
    <mergeCell ref="C7:D7"/>
    <mergeCell ref="A2:D2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79" r:id="rId1"/>
  <headerFooter>
    <oddHeader>&amp;R&amp;"Book Antiqua,Normál"15.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59.50390625" style="0" customWidth="1"/>
    <col min="2" max="2" width="9.875" style="0" customWidth="1"/>
    <col min="3" max="3" width="24.875" style="0" customWidth="1"/>
  </cols>
  <sheetData>
    <row r="1" spans="1:3" ht="45" customHeight="1">
      <c r="A1" s="772" t="s">
        <v>51</v>
      </c>
      <c r="B1" s="772"/>
      <c r="C1" s="772"/>
    </row>
    <row r="2" spans="1:3" ht="16.5">
      <c r="A2" s="773" t="s">
        <v>455</v>
      </c>
      <c r="B2" s="773"/>
      <c r="C2" s="773"/>
    </row>
    <row r="3" spans="1:3" ht="13.5">
      <c r="A3" s="180"/>
      <c r="B3" s="180"/>
      <c r="C3" s="180"/>
    </row>
    <row r="4" spans="1:3" ht="15" thickBot="1">
      <c r="A4" s="31"/>
      <c r="B4" s="774" t="s">
        <v>100</v>
      </c>
      <c r="C4" s="774"/>
    </row>
    <row r="5" spans="1:3" ht="12.75" customHeight="1">
      <c r="A5" s="775" t="s">
        <v>221</v>
      </c>
      <c r="B5" s="777" t="s">
        <v>102</v>
      </c>
      <c r="C5" s="779" t="s">
        <v>52</v>
      </c>
    </row>
    <row r="6" spans="1:3" ht="33" customHeight="1">
      <c r="A6" s="776"/>
      <c r="B6" s="778"/>
      <c r="C6" s="780"/>
    </row>
    <row r="7" spans="1:3" ht="14.25" thickBot="1">
      <c r="A7" s="32" t="s">
        <v>145</v>
      </c>
      <c r="B7" s="33" t="s">
        <v>146</v>
      </c>
      <c r="C7" s="34" t="s">
        <v>147</v>
      </c>
    </row>
    <row r="8" spans="1:3" ht="13.5">
      <c r="A8" s="35" t="s">
        <v>148</v>
      </c>
      <c r="B8" s="36" t="s">
        <v>105</v>
      </c>
      <c r="C8" s="37">
        <v>302636</v>
      </c>
    </row>
    <row r="9" spans="1:3" ht="13.5">
      <c r="A9" s="35" t="s">
        <v>149</v>
      </c>
      <c r="B9" s="38" t="s">
        <v>106</v>
      </c>
      <c r="C9" s="37"/>
    </row>
    <row r="10" spans="1:3" ht="13.5">
      <c r="A10" s="35" t="s">
        <v>150</v>
      </c>
      <c r="B10" s="38" t="s">
        <v>107</v>
      </c>
      <c r="C10" s="37">
        <v>17152</v>
      </c>
    </row>
    <row r="11" spans="1:3" ht="13.5">
      <c r="A11" s="35" t="s">
        <v>151</v>
      </c>
      <c r="B11" s="38" t="s">
        <v>108</v>
      </c>
      <c r="C11" s="37">
        <v>-288870</v>
      </c>
    </row>
    <row r="12" spans="1:3" ht="15.75" customHeight="1">
      <c r="A12" s="35" t="s">
        <v>152</v>
      </c>
      <c r="B12" s="38" t="s">
        <v>109</v>
      </c>
      <c r="C12" s="39"/>
    </row>
    <row r="13" spans="1:3" ht="13.5">
      <c r="A13" s="35" t="s">
        <v>153</v>
      </c>
      <c r="B13" s="38" t="s">
        <v>110</v>
      </c>
      <c r="C13" s="39">
        <v>-2535</v>
      </c>
    </row>
    <row r="14" spans="1:3" ht="13.5">
      <c r="A14" s="35" t="s">
        <v>154</v>
      </c>
      <c r="B14" s="38" t="s">
        <v>111</v>
      </c>
      <c r="C14" s="40">
        <v>28383</v>
      </c>
    </row>
    <row r="15" spans="1:3" ht="15.75" customHeight="1">
      <c r="A15" s="35" t="s">
        <v>155</v>
      </c>
      <c r="B15" s="38" t="s">
        <v>112</v>
      </c>
      <c r="C15" s="41"/>
    </row>
    <row r="16" spans="1:3" ht="13.5">
      <c r="A16" s="35" t="s">
        <v>156</v>
      </c>
      <c r="B16" s="38" t="s">
        <v>113</v>
      </c>
      <c r="C16" s="39"/>
    </row>
    <row r="17" spans="1:3" ht="13.5">
      <c r="A17" s="35" t="s">
        <v>157</v>
      </c>
      <c r="B17" s="38" t="s">
        <v>60</v>
      </c>
      <c r="C17" s="39">
        <v>69</v>
      </c>
    </row>
    <row r="18" spans="1:3" ht="13.5">
      <c r="A18" s="35" t="s">
        <v>158</v>
      </c>
      <c r="B18" s="38" t="s">
        <v>61</v>
      </c>
      <c r="C18" s="40">
        <f>SUM(C15:C17)</f>
        <v>69</v>
      </c>
    </row>
    <row r="19" spans="1:3" ht="13.5">
      <c r="A19" s="35" t="s">
        <v>159</v>
      </c>
      <c r="B19" s="38" t="s">
        <v>62</v>
      </c>
      <c r="C19" s="39"/>
    </row>
    <row r="20" spans="1:3" ht="13.5">
      <c r="A20" s="35" t="s">
        <v>160</v>
      </c>
      <c r="B20" s="38" t="s">
        <v>63</v>
      </c>
      <c r="C20" s="39">
        <v>15661</v>
      </c>
    </row>
    <row r="21" spans="1:3" ht="14.25" thickBot="1">
      <c r="A21" s="42" t="s">
        <v>161</v>
      </c>
      <c r="B21" s="43" t="s">
        <v>64</v>
      </c>
      <c r="C21" s="44">
        <f>+C14+C18+C19+C20</f>
        <v>44113</v>
      </c>
    </row>
    <row r="22" spans="1:5" ht="15.75">
      <c r="A22" s="18"/>
      <c r="B22" s="19"/>
      <c r="C22" s="20"/>
      <c r="D22" s="20"/>
      <c r="E22" s="20"/>
    </row>
    <row r="23" spans="1:5" ht="15.75">
      <c r="A23" s="18"/>
      <c r="B23" s="19"/>
      <c r="C23" s="20"/>
      <c r="D23" s="20"/>
      <c r="E23" s="20"/>
    </row>
    <row r="24" spans="1:5" ht="15.75">
      <c r="A24" s="19"/>
      <c r="B24" s="19"/>
      <c r="C24" s="20"/>
      <c r="D24" s="20"/>
      <c r="E24" s="20"/>
    </row>
    <row r="25" spans="1:5" ht="15.75">
      <c r="A25" s="771"/>
      <c r="B25" s="771"/>
      <c r="C25" s="771"/>
      <c r="D25" s="21"/>
      <c r="E25" s="21"/>
    </row>
    <row r="26" spans="1:5" ht="15.75">
      <c r="A26" s="771"/>
      <c r="B26" s="771"/>
      <c r="C26" s="771"/>
      <c r="D26" s="21"/>
      <c r="E26" s="21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Antiqua,Normál"16.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1"/>
  <sheetViews>
    <sheetView workbookViewId="0" topLeftCell="A1">
      <selection activeCell="H26" sqref="H26"/>
    </sheetView>
  </sheetViews>
  <sheetFormatPr defaultColWidth="12.00390625" defaultRowHeight="12.75"/>
  <cols>
    <col min="1" max="1" width="58.875" style="543" customWidth="1"/>
    <col min="2" max="2" width="6.875" style="543" customWidth="1"/>
    <col min="3" max="3" width="17.125" style="543" customWidth="1"/>
    <col min="4" max="4" width="19.125" style="543" customWidth="1"/>
    <col min="5" max="16384" width="12.00390625" style="543" customWidth="1"/>
  </cols>
  <sheetData>
    <row r="1" spans="1:4" ht="15.75">
      <c r="A1" s="781" t="s">
        <v>456</v>
      </c>
      <c r="B1" s="782"/>
      <c r="C1" s="782"/>
      <c r="D1" s="782"/>
    </row>
    <row r="2" ht="16.5" thickBot="1"/>
    <row r="3" spans="1:4" ht="43.5" customHeight="1" thickBot="1">
      <c r="A3" s="544" t="s">
        <v>79</v>
      </c>
      <c r="B3" s="545" t="s">
        <v>102</v>
      </c>
      <c r="C3" s="546" t="s">
        <v>424</v>
      </c>
      <c r="D3" s="547" t="s">
        <v>425</v>
      </c>
    </row>
    <row r="4" spans="1:4" ht="16.5" thickBot="1">
      <c r="A4" s="548" t="s">
        <v>145</v>
      </c>
      <c r="B4" s="549" t="s">
        <v>146</v>
      </c>
      <c r="C4" s="549" t="s">
        <v>147</v>
      </c>
      <c r="D4" s="550" t="s">
        <v>285</v>
      </c>
    </row>
    <row r="5" spans="1:4" ht="15.75" customHeight="1">
      <c r="A5" s="551" t="s">
        <v>426</v>
      </c>
      <c r="B5" s="552" t="s">
        <v>54</v>
      </c>
      <c r="C5" s="553">
        <v>89</v>
      </c>
      <c r="D5" s="554">
        <v>10471</v>
      </c>
    </row>
    <row r="6" spans="1:4" ht="15.75" customHeight="1">
      <c r="A6" s="551" t="s">
        <v>427</v>
      </c>
      <c r="B6" s="555" t="s">
        <v>55</v>
      </c>
      <c r="C6" s="553"/>
      <c r="D6" s="554"/>
    </row>
    <row r="7" spans="1:4" ht="15.75" customHeight="1">
      <c r="A7" s="551" t="s">
        <v>428</v>
      </c>
      <c r="B7" s="555" t="s">
        <v>56</v>
      </c>
      <c r="C7" s="553"/>
      <c r="D7" s="554"/>
    </row>
    <row r="8" spans="1:4" ht="15.75" customHeight="1" thickBot="1">
      <c r="A8" s="556" t="s">
        <v>429</v>
      </c>
      <c r="B8" s="557" t="s">
        <v>57</v>
      </c>
      <c r="C8" s="558"/>
      <c r="D8" s="559"/>
    </row>
    <row r="9" spans="1:4" ht="15.75" customHeight="1" thickBot="1">
      <c r="A9" s="560" t="s">
        <v>430</v>
      </c>
      <c r="B9" s="561" t="s">
        <v>58</v>
      </c>
      <c r="C9" s="562">
        <f>SUM(C5:C8)</f>
        <v>89</v>
      </c>
      <c r="D9" s="563">
        <f>SUM(D5:D8)</f>
        <v>10471</v>
      </c>
    </row>
    <row r="10" spans="1:4" ht="15.75" customHeight="1">
      <c r="A10" s="564" t="s">
        <v>431</v>
      </c>
      <c r="B10" s="552" t="s">
        <v>59</v>
      </c>
      <c r="C10" s="565"/>
      <c r="D10" s="566"/>
    </row>
    <row r="11" spans="1:4" ht="15.75" customHeight="1">
      <c r="A11" s="551" t="s">
        <v>432</v>
      </c>
      <c r="B11" s="555" t="s">
        <v>356</v>
      </c>
      <c r="C11" s="567"/>
      <c r="D11" s="554"/>
    </row>
    <row r="12" spans="1:4" ht="15.75" customHeight="1">
      <c r="A12" s="551" t="s">
        <v>433</v>
      </c>
      <c r="B12" s="555" t="s">
        <v>357</v>
      </c>
      <c r="C12" s="567"/>
      <c r="D12" s="554"/>
    </row>
    <row r="13" spans="1:4" ht="15.75" customHeight="1" thickBot="1">
      <c r="A13" s="556" t="s">
        <v>434</v>
      </c>
      <c r="B13" s="557" t="s">
        <v>358</v>
      </c>
      <c r="C13" s="568"/>
      <c r="D13" s="559"/>
    </row>
    <row r="14" spans="1:4" ht="15.75" customHeight="1" thickBot="1">
      <c r="A14" s="560" t="s">
        <v>435</v>
      </c>
      <c r="B14" s="561" t="s">
        <v>60</v>
      </c>
      <c r="C14" s="562">
        <f>SUM(C10:C13)</f>
        <v>0</v>
      </c>
      <c r="D14" s="569">
        <f>SUM(D10:D13)</f>
        <v>0</v>
      </c>
    </row>
    <row r="15" spans="1:4" ht="15.75" customHeight="1">
      <c r="A15" s="564" t="s">
        <v>436</v>
      </c>
      <c r="B15" s="552" t="s">
        <v>61</v>
      </c>
      <c r="C15" s="570"/>
      <c r="D15" s="571"/>
    </row>
    <row r="16" spans="1:4" ht="15.75" customHeight="1">
      <c r="A16" s="551" t="s">
        <v>437</v>
      </c>
      <c r="B16" s="555" t="s">
        <v>62</v>
      </c>
      <c r="C16" s="572"/>
      <c r="D16" s="573"/>
    </row>
    <row r="17" spans="1:4" ht="15.75" customHeight="1" thickBot="1">
      <c r="A17" s="551" t="s">
        <v>438</v>
      </c>
      <c r="B17" s="574" t="s">
        <v>63</v>
      </c>
      <c r="C17" s="575"/>
      <c r="D17" s="576"/>
    </row>
    <row r="18" spans="1:4" ht="15.75" customHeight="1" thickBot="1">
      <c r="A18" s="560" t="s">
        <v>439</v>
      </c>
      <c r="B18" s="577" t="s">
        <v>64</v>
      </c>
      <c r="C18" s="578"/>
      <c r="D18" s="579"/>
    </row>
    <row r="19" spans="1:4" ht="15.75" customHeight="1">
      <c r="A19" s="564" t="s">
        <v>440</v>
      </c>
      <c r="B19" s="552" t="s">
        <v>65</v>
      </c>
      <c r="C19" s="570"/>
      <c r="D19" s="571"/>
    </row>
    <row r="20" spans="1:4" ht="15.75" customHeight="1">
      <c r="A20" s="551" t="s">
        <v>441</v>
      </c>
      <c r="B20" s="555" t="s">
        <v>66</v>
      </c>
      <c r="C20" s="572"/>
      <c r="D20" s="573"/>
    </row>
    <row r="21" spans="1:4" ht="15.75" customHeight="1">
      <c r="A21" s="551" t="s">
        <v>442</v>
      </c>
      <c r="B21" s="555" t="s">
        <v>67</v>
      </c>
      <c r="C21" s="572"/>
      <c r="D21" s="573"/>
    </row>
    <row r="22" spans="1:4" ht="15.75" customHeight="1" thickBot="1">
      <c r="A22" s="580" t="s">
        <v>443</v>
      </c>
      <c r="B22" s="574" t="s">
        <v>68</v>
      </c>
      <c r="C22" s="575"/>
      <c r="D22" s="576"/>
    </row>
    <row r="23" spans="1:4" ht="15.75" customHeight="1" thickBot="1">
      <c r="A23" s="581" t="s">
        <v>444</v>
      </c>
      <c r="B23" s="577" t="s">
        <v>445</v>
      </c>
      <c r="C23" s="578"/>
      <c r="D23" s="579"/>
    </row>
    <row r="24" spans="1:4" ht="15.75" customHeight="1">
      <c r="A24" s="564"/>
      <c r="B24" s="552" t="s">
        <v>446</v>
      </c>
      <c r="C24" s="570"/>
      <c r="D24" s="571"/>
    </row>
    <row r="25" spans="1:4" ht="15.75" customHeight="1">
      <c r="A25" s="551"/>
      <c r="B25" s="555" t="s">
        <v>447</v>
      </c>
      <c r="C25" s="572"/>
      <c r="D25" s="573"/>
    </row>
    <row r="26" spans="1:4" ht="15.75" customHeight="1">
      <c r="A26" s="551"/>
      <c r="B26" s="555" t="s">
        <v>448</v>
      </c>
      <c r="C26" s="572"/>
      <c r="D26" s="573"/>
    </row>
    <row r="27" spans="1:4" ht="15.75" customHeight="1">
      <c r="A27" s="551"/>
      <c r="B27" s="555" t="s">
        <v>69</v>
      </c>
      <c r="C27" s="572"/>
      <c r="D27" s="573"/>
    </row>
    <row r="28" spans="1:4" ht="15.75" customHeight="1">
      <c r="A28" s="551"/>
      <c r="B28" s="555" t="s">
        <v>70</v>
      </c>
      <c r="C28" s="572"/>
      <c r="D28" s="573"/>
    </row>
    <row r="29" spans="1:4" ht="15.75" customHeight="1">
      <c r="A29" s="551"/>
      <c r="B29" s="555" t="s">
        <v>71</v>
      </c>
      <c r="C29" s="572"/>
      <c r="D29" s="573"/>
    </row>
    <row r="30" spans="1:4" ht="15.75" customHeight="1">
      <c r="A30" s="551"/>
      <c r="B30" s="555" t="s">
        <v>72</v>
      </c>
      <c r="C30" s="572"/>
      <c r="D30" s="573"/>
    </row>
    <row r="31" spans="1:4" ht="15.75" customHeight="1">
      <c r="A31" s="551"/>
      <c r="B31" s="555" t="s">
        <v>73</v>
      </c>
      <c r="C31" s="572"/>
      <c r="D31" s="573"/>
    </row>
    <row r="32" spans="1:4" ht="15.75" customHeight="1">
      <c r="A32" s="551"/>
      <c r="B32" s="555" t="s">
        <v>74</v>
      </c>
      <c r="C32" s="572"/>
      <c r="D32" s="573"/>
    </row>
    <row r="33" spans="1:4" ht="15.75" customHeight="1">
      <c r="A33" s="551"/>
      <c r="B33" s="555" t="s">
        <v>75</v>
      </c>
      <c r="C33" s="572"/>
      <c r="D33" s="573"/>
    </row>
    <row r="34" spans="1:4" ht="15.75" customHeight="1">
      <c r="A34" s="551"/>
      <c r="B34" s="555" t="s">
        <v>81</v>
      </c>
      <c r="C34" s="572"/>
      <c r="D34" s="573"/>
    </row>
    <row r="35" spans="1:4" ht="15.75" customHeight="1">
      <c r="A35" s="551"/>
      <c r="B35" s="555" t="s">
        <v>82</v>
      </c>
      <c r="C35" s="572"/>
      <c r="D35" s="573"/>
    </row>
    <row r="36" spans="1:4" ht="15.75" customHeight="1">
      <c r="A36" s="551"/>
      <c r="B36" s="555" t="s">
        <v>114</v>
      </c>
      <c r="C36" s="572"/>
      <c r="D36" s="573"/>
    </row>
    <row r="37" spans="1:4" ht="15.75" customHeight="1" thickBot="1">
      <c r="A37" s="556"/>
      <c r="B37" s="557" t="s">
        <v>115</v>
      </c>
      <c r="C37" s="582"/>
      <c r="D37" s="583"/>
    </row>
    <row r="38" spans="1:6" ht="15.75" customHeight="1" thickBot="1">
      <c r="A38" s="783" t="s">
        <v>449</v>
      </c>
      <c r="B38" s="784"/>
      <c r="C38" s="584"/>
      <c r="D38" s="569">
        <f>D9+D14</f>
        <v>10471</v>
      </c>
      <c r="F38" s="585"/>
    </row>
    <row r="39" ht="15.75">
      <c r="A39" s="586"/>
    </row>
    <row r="40" spans="1:4" ht="15.75">
      <c r="A40" s="587"/>
      <c r="C40" s="785"/>
      <c r="D40" s="785"/>
    </row>
    <row r="41" spans="3:4" ht="15.75">
      <c r="C41" s="785"/>
      <c r="D41" s="785"/>
    </row>
  </sheetData>
  <sheetProtection/>
  <mergeCells count="4">
    <mergeCell ref="A1:D1"/>
    <mergeCell ref="A38:B38"/>
    <mergeCell ref="C40:D40"/>
    <mergeCell ref="C41:D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  <headerFooter>
    <oddHeader>&amp;R&amp;"Book Antiqua,Félkövér"17.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view="pageLayout" zoomScaleSheetLayoutView="100" workbookViewId="0" topLeftCell="A1">
      <selection activeCell="F15" sqref="F15"/>
    </sheetView>
  </sheetViews>
  <sheetFormatPr defaultColWidth="9.00390625" defaultRowHeight="12.75"/>
  <cols>
    <col min="1" max="1" width="42.50390625" style="6" customWidth="1"/>
    <col min="2" max="2" width="19.00390625" style="7" customWidth="1"/>
    <col min="3" max="3" width="21.00390625" style="6" customWidth="1"/>
    <col min="4" max="4" width="14.375" style="6" customWidth="1"/>
    <col min="5" max="5" width="42.875" style="6" customWidth="1"/>
    <col min="6" max="6" width="19.00390625" style="6" customWidth="1"/>
    <col min="7" max="7" width="16.625" style="6" customWidth="1"/>
    <col min="8" max="8" width="14.875" style="6" customWidth="1"/>
    <col min="9" max="9" width="8.875" style="6" customWidth="1"/>
    <col min="10" max="16384" width="9.375" style="6" customWidth="1"/>
  </cols>
  <sheetData>
    <row r="1" spans="1:9" ht="14.25" thickBot="1">
      <c r="A1"/>
      <c r="B1"/>
      <c r="C1"/>
      <c r="D1"/>
      <c r="E1"/>
      <c r="F1"/>
      <c r="G1" s="633" t="s">
        <v>290</v>
      </c>
      <c r="H1" s="633"/>
      <c r="I1" s="223"/>
    </row>
    <row r="2" spans="1:9" ht="30.75" thickBot="1">
      <c r="A2" s="181" t="s">
        <v>76</v>
      </c>
      <c r="B2" s="182" t="s">
        <v>25</v>
      </c>
      <c r="C2" s="182" t="s">
        <v>86</v>
      </c>
      <c r="D2" s="182" t="s">
        <v>99</v>
      </c>
      <c r="E2" s="182" t="s">
        <v>77</v>
      </c>
      <c r="F2" s="182" t="s">
        <v>25</v>
      </c>
      <c r="G2" s="183" t="s">
        <v>86</v>
      </c>
      <c r="H2" s="182" t="s">
        <v>99</v>
      </c>
      <c r="I2" s="223"/>
    </row>
    <row r="3" spans="1:9" s="9" customFormat="1" ht="35.25" customHeight="1">
      <c r="A3" s="184" t="s">
        <v>291</v>
      </c>
      <c r="B3" s="185"/>
      <c r="C3" s="185"/>
      <c r="D3" s="185"/>
      <c r="E3" s="186" t="s">
        <v>292</v>
      </c>
      <c r="F3" s="187"/>
      <c r="G3" s="202"/>
      <c r="H3" s="224"/>
      <c r="I3" s="223"/>
    </row>
    <row r="4" spans="1:9" ht="12.75" customHeight="1">
      <c r="A4" s="188" t="s">
        <v>293</v>
      </c>
      <c r="B4" s="189"/>
      <c r="C4" s="189"/>
      <c r="D4" s="189"/>
      <c r="E4" s="189" t="s">
        <v>294</v>
      </c>
      <c r="F4" s="209">
        <v>139453</v>
      </c>
      <c r="G4" s="216">
        <v>176855</v>
      </c>
      <c r="H4" s="225">
        <v>155738</v>
      </c>
      <c r="I4" s="223"/>
    </row>
    <row r="5" spans="1:9" ht="12.75" customHeight="1">
      <c r="A5" s="190" t="s">
        <v>295</v>
      </c>
      <c r="B5" s="203"/>
      <c r="C5" s="203"/>
      <c r="D5" s="203"/>
      <c r="E5" s="191" t="s">
        <v>296</v>
      </c>
      <c r="F5" s="209">
        <v>18485</v>
      </c>
      <c r="G5" s="216">
        <v>23343</v>
      </c>
      <c r="H5" s="225">
        <v>20014</v>
      </c>
      <c r="I5" s="223"/>
    </row>
    <row r="6" spans="1:9" ht="12.75" customHeight="1">
      <c r="A6" s="190" t="s">
        <v>297</v>
      </c>
      <c r="B6" s="203">
        <v>17404</v>
      </c>
      <c r="C6" s="203">
        <v>22390</v>
      </c>
      <c r="D6" s="203">
        <v>22391</v>
      </c>
      <c r="E6" s="191" t="s">
        <v>298</v>
      </c>
      <c r="F6" s="209">
        <v>31420</v>
      </c>
      <c r="G6" s="216">
        <v>34192</v>
      </c>
      <c r="H6" s="225">
        <v>20547</v>
      </c>
      <c r="I6" s="223"/>
    </row>
    <row r="7" spans="1:9" ht="12.75" customHeight="1">
      <c r="A7" s="190" t="s">
        <v>299</v>
      </c>
      <c r="B7" s="203">
        <v>142559</v>
      </c>
      <c r="C7" s="203">
        <v>182599</v>
      </c>
      <c r="D7" s="203">
        <v>182600</v>
      </c>
      <c r="E7" s="191" t="s">
        <v>299</v>
      </c>
      <c r="F7" s="209">
        <v>7596</v>
      </c>
      <c r="G7" s="216">
        <v>7596</v>
      </c>
      <c r="H7" s="225">
        <v>7596</v>
      </c>
      <c r="I7" s="223"/>
    </row>
    <row r="8" spans="1:9" ht="12.75" customHeight="1">
      <c r="A8" s="190" t="s">
        <v>300</v>
      </c>
      <c r="B8" s="203"/>
      <c r="C8" s="203"/>
      <c r="D8" s="203"/>
      <c r="E8" s="191" t="s">
        <v>301</v>
      </c>
      <c r="F8" s="210"/>
      <c r="G8" s="217"/>
      <c r="H8" s="225"/>
      <c r="I8" s="223"/>
    </row>
    <row r="9" spans="1:9" ht="12.75" customHeight="1">
      <c r="A9" s="190" t="s">
        <v>302</v>
      </c>
      <c r="B9" s="203"/>
      <c r="C9" s="203"/>
      <c r="D9" s="203"/>
      <c r="E9" s="191" t="s">
        <v>303</v>
      </c>
      <c r="F9" s="209"/>
      <c r="G9" s="216"/>
      <c r="H9" s="225"/>
      <c r="I9" s="223"/>
    </row>
    <row r="10" spans="1:9" ht="12.75" customHeight="1">
      <c r="A10" s="190" t="s">
        <v>304</v>
      </c>
      <c r="B10" s="203">
        <v>36991</v>
      </c>
      <c r="C10" s="203">
        <v>36997</v>
      </c>
      <c r="D10" s="203">
        <v>36997</v>
      </c>
      <c r="E10" s="191" t="s">
        <v>305</v>
      </c>
      <c r="F10" s="209"/>
      <c r="G10" s="216"/>
      <c r="H10" s="225"/>
      <c r="I10" s="223"/>
    </row>
    <row r="11" spans="1:9" ht="12.75" customHeight="1">
      <c r="A11" s="190" t="s">
        <v>306</v>
      </c>
      <c r="B11" s="203"/>
      <c r="C11" s="203"/>
      <c r="D11" s="203"/>
      <c r="E11" s="191" t="s">
        <v>307</v>
      </c>
      <c r="F11" s="209"/>
      <c r="G11" s="216"/>
      <c r="H11" s="225"/>
      <c r="I11" s="223"/>
    </row>
    <row r="12" spans="1:9" ht="12.75" customHeight="1">
      <c r="A12" s="192" t="s">
        <v>308</v>
      </c>
      <c r="B12" s="204">
        <f>SUM(B4:B11)</f>
        <v>196954</v>
      </c>
      <c r="C12" s="204">
        <f>SUM(C5:C11)</f>
        <v>241986</v>
      </c>
      <c r="D12" s="204">
        <f>SUM(D5:D10)</f>
        <v>241988</v>
      </c>
      <c r="E12" s="201" t="s">
        <v>309</v>
      </c>
      <c r="F12" s="209"/>
      <c r="G12" s="216"/>
      <c r="H12" s="225"/>
      <c r="I12" s="223"/>
    </row>
    <row r="13" spans="1:9" ht="12.75" customHeight="1">
      <c r="A13" s="192"/>
      <c r="B13" s="204"/>
      <c r="C13" s="204"/>
      <c r="D13" s="204"/>
      <c r="E13" s="191"/>
      <c r="F13" s="209"/>
      <c r="G13" s="216"/>
      <c r="H13" s="225"/>
      <c r="I13" s="223"/>
    </row>
    <row r="14" spans="1:9" ht="12.75" customHeight="1">
      <c r="A14" s="193"/>
      <c r="B14" s="205"/>
      <c r="C14" s="205"/>
      <c r="D14" s="205"/>
      <c r="E14" s="194" t="s">
        <v>310</v>
      </c>
      <c r="F14" s="211">
        <f>SUM(F4:F13)</f>
        <v>196954</v>
      </c>
      <c r="G14" s="218">
        <f>SUM(G4:G13)</f>
        <v>241986</v>
      </c>
      <c r="H14" s="226">
        <f>SUM(H4:H12)</f>
        <v>203895</v>
      </c>
      <c r="I14" s="223"/>
    </row>
    <row r="15" spans="1:9" ht="12.75" customHeight="1">
      <c r="A15" s="195" t="s">
        <v>311</v>
      </c>
      <c r="B15" s="203"/>
      <c r="C15" s="203"/>
      <c r="D15" s="203"/>
      <c r="E15" s="194"/>
      <c r="F15" s="212"/>
      <c r="G15" s="216"/>
      <c r="H15" s="225"/>
      <c r="I15" s="223"/>
    </row>
    <row r="16" spans="1:9" ht="15">
      <c r="A16" s="196" t="s">
        <v>312</v>
      </c>
      <c r="B16" s="203"/>
      <c r="C16" s="203">
        <v>18</v>
      </c>
      <c r="D16" s="203">
        <v>18</v>
      </c>
      <c r="E16" s="197" t="s">
        <v>313</v>
      </c>
      <c r="F16" s="213"/>
      <c r="G16" s="216"/>
      <c r="H16" s="225"/>
      <c r="I16" s="223"/>
    </row>
    <row r="17" spans="1:9" ht="12.75" customHeight="1">
      <c r="A17" s="190" t="s">
        <v>314</v>
      </c>
      <c r="B17" s="203"/>
      <c r="C17" s="203"/>
      <c r="D17" s="203"/>
      <c r="E17" s="191" t="s">
        <v>315</v>
      </c>
      <c r="F17" s="209">
        <v>840</v>
      </c>
      <c r="G17" s="216">
        <v>858</v>
      </c>
      <c r="H17" s="225">
        <v>661</v>
      </c>
      <c r="I17" s="223"/>
    </row>
    <row r="18" spans="1:9" ht="12.75" customHeight="1">
      <c r="A18" s="190" t="s">
        <v>316</v>
      </c>
      <c r="B18" s="203"/>
      <c r="C18" s="203"/>
      <c r="D18" s="203"/>
      <c r="E18" s="191" t="s">
        <v>317</v>
      </c>
      <c r="F18" s="209"/>
      <c r="G18" s="216"/>
      <c r="H18" s="225"/>
      <c r="I18" s="223"/>
    </row>
    <row r="19" spans="1:9" ht="12.75" customHeight="1">
      <c r="A19" s="190" t="s">
        <v>318</v>
      </c>
      <c r="B19" s="203">
        <v>840</v>
      </c>
      <c r="C19" s="203">
        <v>840</v>
      </c>
      <c r="D19" s="203">
        <v>840</v>
      </c>
      <c r="E19" s="191" t="s">
        <v>319</v>
      </c>
      <c r="F19" s="209"/>
      <c r="G19" s="216"/>
      <c r="H19" s="225"/>
      <c r="I19" s="223"/>
    </row>
    <row r="20" spans="1:9" ht="12.75" customHeight="1">
      <c r="A20" s="190" t="s">
        <v>320</v>
      </c>
      <c r="B20" s="203"/>
      <c r="C20" s="203"/>
      <c r="D20" s="203"/>
      <c r="E20" s="191" t="s">
        <v>321</v>
      </c>
      <c r="F20" s="209"/>
      <c r="G20" s="216"/>
      <c r="H20" s="225"/>
      <c r="I20" s="223"/>
    </row>
    <row r="21" spans="1:9" ht="12.75" customHeight="1">
      <c r="A21" s="190" t="s">
        <v>322</v>
      </c>
      <c r="B21" s="203"/>
      <c r="C21" s="203"/>
      <c r="D21" s="203"/>
      <c r="E21" s="191" t="s">
        <v>323</v>
      </c>
      <c r="F21" s="209"/>
      <c r="G21" s="216"/>
      <c r="H21" s="225"/>
      <c r="I21" s="223"/>
    </row>
    <row r="22" spans="1:9" ht="12.75" customHeight="1">
      <c r="A22" s="190"/>
      <c r="B22" s="203"/>
      <c r="C22" s="203"/>
      <c r="D22" s="203"/>
      <c r="E22" s="191"/>
      <c r="F22" s="209"/>
      <c r="G22" s="216"/>
      <c r="H22" s="225"/>
      <c r="I22" s="223"/>
    </row>
    <row r="23" spans="1:9" ht="12.75" customHeight="1" thickBot="1">
      <c r="A23" s="192" t="s">
        <v>325</v>
      </c>
      <c r="B23" s="206">
        <v>840</v>
      </c>
      <c r="C23" s="206">
        <v>858</v>
      </c>
      <c r="D23" s="206">
        <v>858</v>
      </c>
      <c r="E23" s="199" t="s">
        <v>324</v>
      </c>
      <c r="F23" s="214">
        <f>SUM(F16:F20)</f>
        <v>840</v>
      </c>
      <c r="G23" s="214">
        <f>SUM(G16:G20)</f>
        <v>858</v>
      </c>
      <c r="H23" s="214">
        <f>SUM(H16:H20)</f>
        <v>661</v>
      </c>
      <c r="I23" s="223"/>
    </row>
    <row r="24" spans="1:9" ht="12.75" customHeight="1" thickBot="1">
      <c r="A24" s="198"/>
      <c r="B24" s="207"/>
      <c r="C24" s="207"/>
      <c r="D24" s="207"/>
      <c r="E24" s="199"/>
      <c r="F24" s="214"/>
      <c r="G24" s="214"/>
      <c r="H24" s="214"/>
      <c r="I24" s="223"/>
    </row>
    <row r="25" spans="1:9" ht="21.75" customHeight="1" thickBot="1">
      <c r="A25" s="181" t="s">
        <v>326</v>
      </c>
      <c r="B25" s="208">
        <f>SUM(B12+B23)</f>
        <v>197794</v>
      </c>
      <c r="C25" s="208">
        <f>SUM(C12,C23)</f>
        <v>242844</v>
      </c>
      <c r="D25" s="208">
        <f>SUM(D12,D23)</f>
        <v>242846</v>
      </c>
      <c r="E25" s="200" t="s">
        <v>326</v>
      </c>
      <c r="F25" s="215">
        <f>SUM(F14+F23)</f>
        <v>197794</v>
      </c>
      <c r="G25" s="215">
        <f>SUM(G14+G23)</f>
        <v>242844</v>
      </c>
      <c r="H25" s="215">
        <f>SUM(H14+H23)</f>
        <v>204556</v>
      </c>
      <c r="I25" s="223"/>
    </row>
    <row r="26" ht="27.75" customHeight="1">
      <c r="I26" s="223"/>
    </row>
    <row r="27" ht="18" customHeight="1">
      <c r="I27" s="223"/>
    </row>
    <row r="28" ht="12.75">
      <c r="I28" s="223"/>
    </row>
    <row r="29" ht="12.75">
      <c r="I29" s="223"/>
    </row>
    <row r="30" ht="12.75">
      <c r="I30" s="223"/>
    </row>
  </sheetData>
  <sheetProtection/>
  <mergeCells count="1">
    <mergeCell ref="G1:H1"/>
  </mergeCells>
  <printOptions/>
  <pageMargins left="0.31496062992125984" right="0.4724409448818898" top="1.2833333333333334" bottom="0.5118110236220472" header="0.6692913385826772" footer="0.2755905511811024"/>
  <pageSetup horizontalDpi="600" verticalDpi="600" orientation="landscape" paperSize="9" scale="80" r:id="rId1"/>
  <headerFooter alignWithMargins="0">
    <oddHeader>&amp;C&amp;"Book Antiqua,Félkövér"&amp;11
Keszthely és Környéke Kistérségi Többcélú Társulás költségvetési mérlege közgazdasági tagolásban 2023. év&amp;R&amp;"Book Antiqua,Félkövér dőlt" &amp;"Book Antiqua,Normál" 2. sz. melléklet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42"/>
  <sheetViews>
    <sheetView view="pageLayout" zoomScaleSheetLayoutView="100" workbookViewId="0" topLeftCell="A1">
      <selection activeCell="C34" sqref="C34"/>
    </sheetView>
  </sheetViews>
  <sheetFormatPr defaultColWidth="9.00390625" defaultRowHeight="12.75"/>
  <cols>
    <col min="1" max="1" width="8.125" style="10" customWidth="1"/>
    <col min="2" max="2" width="78.50390625" style="10" customWidth="1"/>
    <col min="3" max="3" width="12.00390625" style="11" customWidth="1"/>
    <col min="4" max="4" width="12.00390625" style="4" customWidth="1"/>
    <col min="5" max="5" width="12.375" style="4" bestFit="1" customWidth="1"/>
    <col min="6" max="6" width="11.625" style="4" bestFit="1" customWidth="1"/>
    <col min="7" max="16384" width="9.375" style="4" customWidth="1"/>
  </cols>
  <sheetData>
    <row r="1" spans="1:5" ht="15.75">
      <c r="A1" s="636"/>
      <c r="B1" s="636"/>
      <c r="C1" s="636"/>
      <c r="D1" s="636"/>
      <c r="E1" s="636"/>
    </row>
    <row r="2" spans="1:6" ht="15.75" customHeight="1" thickBot="1">
      <c r="A2" s="642"/>
      <c r="B2" s="642"/>
      <c r="C2" s="639" t="s">
        <v>290</v>
      </c>
      <c r="D2" s="639"/>
      <c r="E2" s="639"/>
      <c r="F2" s="639"/>
    </row>
    <row r="3" spans="1:6" ht="37.5" customHeight="1">
      <c r="A3" s="643" t="s">
        <v>53</v>
      </c>
      <c r="B3" s="645" t="s">
        <v>79</v>
      </c>
      <c r="C3" s="637" t="s">
        <v>25</v>
      </c>
      <c r="D3" s="637" t="s">
        <v>86</v>
      </c>
      <c r="E3" s="637" t="s">
        <v>99</v>
      </c>
      <c r="F3" s="634" t="s">
        <v>26</v>
      </c>
    </row>
    <row r="4" spans="1:6" s="5" customFormat="1" ht="12" customHeight="1" thickBot="1">
      <c r="A4" s="644"/>
      <c r="B4" s="646"/>
      <c r="C4" s="638"/>
      <c r="D4" s="638"/>
      <c r="E4" s="638"/>
      <c r="F4" s="635"/>
    </row>
    <row r="5" spans="1:6" s="1" customFormat="1" ht="19.5" customHeight="1">
      <c r="A5" s="227" t="s">
        <v>27</v>
      </c>
      <c r="B5" s="228" t="s">
        <v>28</v>
      </c>
      <c r="C5" s="229">
        <f>SUM(C6:C11)</f>
        <v>159963</v>
      </c>
      <c r="D5" s="229">
        <f>SUM(D6:D11)</f>
        <v>204989</v>
      </c>
      <c r="E5" s="229">
        <f>SUM(E6:E11)</f>
        <v>204991</v>
      </c>
      <c r="F5" s="230">
        <f>E5/D5</f>
        <v>1.000009756621087</v>
      </c>
    </row>
    <row r="6" spans="1:6" s="1" customFormat="1" ht="16.5" customHeight="1">
      <c r="A6" s="231">
        <v>1</v>
      </c>
      <c r="B6" s="232" t="s">
        <v>83</v>
      </c>
      <c r="C6" s="233"/>
      <c r="D6" s="233"/>
      <c r="E6" s="233"/>
      <c r="F6" s="234"/>
    </row>
    <row r="7" spans="1:6" s="1" customFormat="1" ht="16.5" customHeight="1">
      <c r="A7" s="231">
        <v>2</v>
      </c>
      <c r="B7" s="232" t="s">
        <v>29</v>
      </c>
      <c r="C7" s="233"/>
      <c r="D7" s="235"/>
      <c r="E7" s="235"/>
      <c r="F7" s="236"/>
    </row>
    <row r="8" spans="1:6" s="1" customFormat="1" ht="16.5" customHeight="1">
      <c r="A8" s="239">
        <v>3</v>
      </c>
      <c r="B8" s="240" t="s">
        <v>30</v>
      </c>
      <c r="C8" s="241">
        <v>17404</v>
      </c>
      <c r="D8" s="241">
        <v>22390</v>
      </c>
      <c r="E8" s="238">
        <v>22391</v>
      </c>
      <c r="F8" s="236">
        <f>E8/D8</f>
        <v>1.000044662795891</v>
      </c>
    </row>
    <row r="9" spans="1:6" s="1" customFormat="1" ht="16.5" customHeight="1">
      <c r="A9" s="231"/>
      <c r="B9" s="237" t="s">
        <v>31</v>
      </c>
      <c r="C9" s="235"/>
      <c r="D9" s="235"/>
      <c r="E9" s="238"/>
      <c r="F9" s="236"/>
    </row>
    <row r="10" spans="1:6" s="1" customFormat="1" ht="16.5" customHeight="1">
      <c r="A10" s="231">
        <v>4</v>
      </c>
      <c r="B10" s="242" t="s">
        <v>32</v>
      </c>
      <c r="C10" s="235">
        <v>142559</v>
      </c>
      <c r="D10" s="243">
        <v>182599</v>
      </c>
      <c r="E10" s="238">
        <v>182600</v>
      </c>
      <c r="F10" s="236">
        <f>E10/D10</f>
        <v>1.0000054764812514</v>
      </c>
    </row>
    <row r="11" spans="1:6" s="1" customFormat="1" ht="16.5" customHeight="1">
      <c r="A11" s="244">
        <v>5</v>
      </c>
      <c r="B11" s="245" t="s">
        <v>33</v>
      </c>
      <c r="C11" s="246"/>
      <c r="D11" s="246"/>
      <c r="E11" s="238"/>
      <c r="F11" s="236"/>
    </row>
    <row r="12" spans="1:6" s="1" customFormat="1" ht="16.5" customHeight="1">
      <c r="A12" s="231"/>
      <c r="B12" s="232"/>
      <c r="C12" s="235"/>
      <c r="D12" s="235"/>
      <c r="E12" s="229"/>
      <c r="F12" s="230"/>
    </row>
    <row r="13" spans="1:6" s="1" customFormat="1" ht="16.5" customHeight="1">
      <c r="A13" s="227" t="s">
        <v>34</v>
      </c>
      <c r="B13" s="228" t="s">
        <v>35</v>
      </c>
      <c r="C13" s="229">
        <f>SUM(C14:C21)</f>
        <v>196954</v>
      </c>
      <c r="D13" s="229">
        <f>SUM(D14:D18)</f>
        <v>241986</v>
      </c>
      <c r="E13" s="229">
        <f>SUM(E14:E18)</f>
        <v>203895</v>
      </c>
      <c r="F13" s="230">
        <f>E13/D13</f>
        <v>0.8425900671939699</v>
      </c>
    </row>
    <row r="14" spans="1:6" s="1" customFormat="1" ht="16.5" customHeight="1">
      <c r="A14" s="231">
        <v>1</v>
      </c>
      <c r="B14" s="232" t="s">
        <v>80</v>
      </c>
      <c r="C14" s="235">
        <v>139453</v>
      </c>
      <c r="D14" s="235">
        <v>176855</v>
      </c>
      <c r="E14" s="241">
        <v>155738</v>
      </c>
      <c r="F14" s="236">
        <f>E14/D14</f>
        <v>0.8805970993186508</v>
      </c>
    </row>
    <row r="15" spans="1:6" s="1" customFormat="1" ht="16.5" customHeight="1">
      <c r="A15" s="231">
        <v>2</v>
      </c>
      <c r="B15" s="247" t="s">
        <v>36</v>
      </c>
      <c r="C15" s="235">
        <v>18485</v>
      </c>
      <c r="D15" s="235">
        <v>23343</v>
      </c>
      <c r="E15" s="241">
        <v>20014</v>
      </c>
      <c r="F15" s="236">
        <f>E15/D15</f>
        <v>0.85738765368633</v>
      </c>
    </row>
    <row r="16" spans="1:6" s="1" customFormat="1" ht="16.5" customHeight="1">
      <c r="A16" s="231">
        <v>3</v>
      </c>
      <c r="B16" s="232" t="s">
        <v>37</v>
      </c>
      <c r="C16" s="235">
        <v>31420</v>
      </c>
      <c r="D16" s="235">
        <v>34192</v>
      </c>
      <c r="E16" s="241">
        <v>20547</v>
      </c>
      <c r="F16" s="236">
        <f>E16/D16</f>
        <v>0.6009300421151147</v>
      </c>
    </row>
    <row r="17" spans="1:6" s="1" customFormat="1" ht="16.5" customHeight="1">
      <c r="A17" s="231">
        <v>4</v>
      </c>
      <c r="B17" s="232" t="s">
        <v>50</v>
      </c>
      <c r="C17" s="235"/>
      <c r="D17" s="235"/>
      <c r="E17" s="241"/>
      <c r="F17" s="236"/>
    </row>
    <row r="18" spans="1:6" s="1" customFormat="1" ht="16.5" customHeight="1">
      <c r="A18" s="231">
        <v>5</v>
      </c>
      <c r="B18" s="232" t="s">
        <v>38</v>
      </c>
      <c r="C18" s="235">
        <v>7596</v>
      </c>
      <c r="D18" s="235">
        <v>7596</v>
      </c>
      <c r="E18" s="241">
        <v>7596</v>
      </c>
      <c r="F18" s="236">
        <f>E18/D18</f>
        <v>1</v>
      </c>
    </row>
    <row r="19" spans="1:6" s="1" customFormat="1" ht="16.5" customHeight="1">
      <c r="A19" s="231">
        <v>6</v>
      </c>
      <c r="B19" s="232" t="s">
        <v>39</v>
      </c>
      <c r="C19" s="235"/>
      <c r="D19" s="235"/>
      <c r="E19" s="241"/>
      <c r="F19" s="236"/>
    </row>
    <row r="20" spans="1:6" s="1" customFormat="1" ht="16.5" customHeight="1">
      <c r="A20" s="231">
        <v>7</v>
      </c>
      <c r="B20" s="232" t="s">
        <v>78</v>
      </c>
      <c r="C20" s="235"/>
      <c r="D20" s="235"/>
      <c r="E20" s="241"/>
      <c r="F20" s="236"/>
    </row>
    <row r="21" spans="1:6" s="1" customFormat="1" ht="16.5" customHeight="1">
      <c r="A21" s="231">
        <v>8</v>
      </c>
      <c r="B21" s="232" t="s">
        <v>40</v>
      </c>
      <c r="C21" s="235"/>
      <c r="D21" s="235"/>
      <c r="E21" s="241"/>
      <c r="F21" s="236"/>
    </row>
    <row r="22" spans="1:6" s="1" customFormat="1" ht="16.5" customHeight="1">
      <c r="A22" s="248"/>
      <c r="B22" s="249"/>
      <c r="C22" s="250"/>
      <c r="D22" s="250"/>
      <c r="E22" s="241"/>
      <c r="F22" s="236"/>
    </row>
    <row r="23" spans="1:6" s="1" customFormat="1" ht="16.5" customHeight="1">
      <c r="A23" s="248" t="s">
        <v>41</v>
      </c>
      <c r="B23" s="249" t="s">
        <v>42</v>
      </c>
      <c r="C23" s="250"/>
      <c r="D23" s="250"/>
      <c r="E23" s="250"/>
      <c r="F23" s="236"/>
    </row>
    <row r="24" spans="1:6" s="1" customFormat="1" ht="16.5" customHeight="1">
      <c r="A24" s="231">
        <v>1</v>
      </c>
      <c r="B24" s="232" t="s">
        <v>43</v>
      </c>
      <c r="C24" s="235"/>
      <c r="D24" s="235"/>
      <c r="E24" s="241"/>
      <c r="F24" s="236"/>
    </row>
    <row r="25" spans="1:6" s="1" customFormat="1" ht="16.5" customHeight="1">
      <c r="A25" s="239">
        <v>2</v>
      </c>
      <c r="B25" s="240" t="s">
        <v>44</v>
      </c>
      <c r="C25" s="241"/>
      <c r="D25" s="241"/>
      <c r="E25" s="241"/>
      <c r="F25" s="236"/>
    </row>
    <row r="26" spans="1:6" s="1" customFormat="1" ht="16.5" customHeight="1">
      <c r="A26" s="239"/>
      <c r="B26" s="240"/>
      <c r="C26" s="241"/>
      <c r="D26" s="241"/>
      <c r="E26" s="241"/>
      <c r="F26" s="236"/>
    </row>
    <row r="27" spans="1:6" s="1" customFormat="1" ht="16.5" customHeight="1">
      <c r="A27" s="239"/>
      <c r="B27" s="240"/>
      <c r="C27" s="241"/>
      <c r="D27" s="241"/>
      <c r="E27" s="241"/>
      <c r="F27" s="236"/>
    </row>
    <row r="28" spans="1:6" s="1" customFormat="1" ht="16.5" customHeight="1">
      <c r="A28" s="227" t="s">
        <v>45</v>
      </c>
      <c r="B28" s="228" t="s">
        <v>46</v>
      </c>
      <c r="C28" s="229">
        <f>SUM(C29:C30)</f>
        <v>36991</v>
      </c>
      <c r="D28" s="229">
        <f>SUM(D29:D30)</f>
        <v>36997</v>
      </c>
      <c r="E28" s="229">
        <f>SUM(E29:E30)</f>
        <v>36997</v>
      </c>
      <c r="F28" s="236">
        <f>E28/D28</f>
        <v>1</v>
      </c>
    </row>
    <row r="29" spans="1:6" s="1" customFormat="1" ht="16.5" customHeight="1">
      <c r="A29" s="231">
        <v>1</v>
      </c>
      <c r="B29" s="247" t="s">
        <v>47</v>
      </c>
      <c r="C29" s="235">
        <v>36991</v>
      </c>
      <c r="D29" s="235">
        <v>36997</v>
      </c>
      <c r="E29" s="235">
        <v>36997</v>
      </c>
      <c r="F29" s="236">
        <f>E29/D29</f>
        <v>1</v>
      </c>
    </row>
    <row r="30" spans="1:6" s="1" customFormat="1" ht="16.5" customHeight="1">
      <c r="A30" s="244">
        <v>2</v>
      </c>
      <c r="B30" s="251" t="s">
        <v>48</v>
      </c>
      <c r="C30" s="246"/>
      <c r="D30" s="246"/>
      <c r="E30" s="241"/>
      <c r="F30" s="236"/>
    </row>
    <row r="31" spans="1:6" s="1" customFormat="1" ht="16.5" customHeight="1">
      <c r="A31" s="244"/>
      <c r="B31" s="245"/>
      <c r="C31" s="246"/>
      <c r="D31" s="246"/>
      <c r="E31" s="241"/>
      <c r="F31" s="236"/>
    </row>
    <row r="32" spans="1:6" s="1" customFormat="1" ht="16.5" customHeight="1">
      <c r="A32" s="253"/>
      <c r="B32" s="254" t="s">
        <v>227</v>
      </c>
      <c r="C32" s="252">
        <f>C5+C28</f>
        <v>196954</v>
      </c>
      <c r="D32" s="252">
        <f>D5+D28</f>
        <v>241986</v>
      </c>
      <c r="E32" s="252">
        <f>E5+E28</f>
        <v>241988</v>
      </c>
      <c r="F32" s="230">
        <f>E32/D32</f>
        <v>1.000008264940947</v>
      </c>
    </row>
    <row r="33" spans="1:6" s="1" customFormat="1" ht="16.5" customHeight="1">
      <c r="A33" s="253"/>
      <c r="B33" s="254" t="s">
        <v>228</v>
      </c>
      <c r="C33" s="252">
        <f>C13+C23</f>
        <v>196954</v>
      </c>
      <c r="D33" s="252">
        <f>D13+D23</f>
        <v>241986</v>
      </c>
      <c r="E33" s="252">
        <f>E13+E23</f>
        <v>203895</v>
      </c>
      <c r="F33" s="230">
        <f>E33/D33</f>
        <v>0.8425900671939699</v>
      </c>
    </row>
    <row r="34" spans="1:6" s="1" customFormat="1" ht="16.5" customHeight="1">
      <c r="A34" s="248"/>
      <c r="B34" s="249" t="s">
        <v>49</v>
      </c>
      <c r="C34" s="378">
        <v>36</v>
      </c>
      <c r="D34" s="378">
        <v>36</v>
      </c>
      <c r="E34" s="378">
        <v>33</v>
      </c>
      <c r="F34" s="236"/>
    </row>
    <row r="35" spans="1:6" s="1" customFormat="1" ht="16.5" customHeight="1">
      <c r="A35" s="231"/>
      <c r="B35" s="249"/>
      <c r="C35" s="255"/>
      <c r="D35" s="255"/>
      <c r="E35" s="255"/>
      <c r="F35" s="236"/>
    </row>
    <row r="36" spans="1:6" s="1" customFormat="1" ht="16.5" customHeight="1" thickBot="1">
      <c r="A36" s="256"/>
      <c r="B36" s="257"/>
      <c r="C36" s="258"/>
      <c r="D36" s="258"/>
      <c r="E36" s="258"/>
      <c r="F36" s="259"/>
    </row>
    <row r="37" spans="1:3" s="1" customFormat="1" ht="15" customHeight="1">
      <c r="A37" s="2"/>
      <c r="B37" s="3"/>
      <c r="C37" s="8"/>
    </row>
    <row r="38" spans="1:5" ht="12.75" customHeight="1">
      <c r="A38" s="641"/>
      <c r="B38" s="641"/>
      <c r="C38" s="640"/>
      <c r="D38" s="640"/>
      <c r="E38" s="640"/>
    </row>
    <row r="39" spans="1:5" ht="13.5" customHeight="1">
      <c r="A39" s="22"/>
      <c r="B39" s="23"/>
      <c r="C39" s="24"/>
      <c r="D39" s="27"/>
      <c r="E39" s="27"/>
    </row>
    <row r="40" spans="1:5" ht="13.5" customHeight="1">
      <c r="A40" s="22"/>
      <c r="B40" s="23"/>
      <c r="C40" s="24"/>
      <c r="D40" s="25"/>
      <c r="E40" s="25"/>
    </row>
    <row r="41" spans="1:5" ht="13.5" customHeight="1">
      <c r="A41" s="22"/>
      <c r="B41" s="23"/>
      <c r="C41" s="24"/>
      <c r="D41" s="25"/>
      <c r="E41" s="25"/>
    </row>
    <row r="42" spans="1:5" ht="16.5" customHeight="1">
      <c r="A42" s="28"/>
      <c r="B42" s="29"/>
      <c r="C42" s="30"/>
      <c r="D42" s="25"/>
      <c r="E42" s="25"/>
    </row>
  </sheetData>
  <sheetProtection/>
  <mergeCells count="11">
    <mergeCell ref="E3:E4"/>
    <mergeCell ref="F3:F4"/>
    <mergeCell ref="A1:E1"/>
    <mergeCell ref="C3:C4"/>
    <mergeCell ref="D3:D4"/>
    <mergeCell ref="C2:F2"/>
    <mergeCell ref="C38:E38"/>
    <mergeCell ref="A38:B38"/>
    <mergeCell ref="A2:B2"/>
    <mergeCell ref="A3:A4"/>
    <mergeCell ref="B3:B4"/>
  </mergeCells>
  <printOptions/>
  <pageMargins left="0.35433070866141736" right="0.3937007874015748" top="1.157" bottom="0.4330708661417323" header="0.1968503937007874" footer="0.1968503937007874"/>
  <pageSetup fitToHeight="2" horizontalDpi="600" verticalDpi="600" orientation="portrait" paperSize="9" scale="78" r:id="rId1"/>
  <headerFooter alignWithMargins="0">
    <oddHeader>&amp;C&amp;"Book Antiqua,Félkövér"&amp;11
Keszthely és Környéke Kistérségi Többcélú Társulás és intézménye 
2023. évi működési költségvetése
&amp;R&amp;"Book Antiqua,Félkövér dőlt" 3&amp;"Book Antiqua,Normál". 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38"/>
  <sheetViews>
    <sheetView view="pageLayout" workbookViewId="0" topLeftCell="A1">
      <selection activeCell="K20" sqref="K20"/>
    </sheetView>
  </sheetViews>
  <sheetFormatPr defaultColWidth="9.00390625" defaultRowHeight="12.75"/>
  <cols>
    <col min="1" max="1" width="6.50390625" style="412" bestFit="1" customWidth="1"/>
    <col min="2" max="2" width="58.50390625" style="412" customWidth="1"/>
    <col min="3" max="3" width="14.50390625" style="412" customWidth="1"/>
    <col min="4" max="4" width="14.125" style="412" bestFit="1" customWidth="1"/>
    <col min="5" max="5" width="11.375" style="412" bestFit="1" customWidth="1"/>
    <col min="6" max="6" width="9.375" style="412" bestFit="1" customWidth="1"/>
    <col min="7" max="7" width="10.00390625" style="412" bestFit="1" customWidth="1"/>
    <col min="8" max="8" width="13.625" style="412" bestFit="1" customWidth="1"/>
    <col min="9" max="16384" width="9.375" style="412" customWidth="1"/>
  </cols>
  <sheetData>
    <row r="1" ht="13.5" thickBot="1"/>
    <row r="2" spans="1:8" ht="30.75" thickBot="1">
      <c r="A2" s="448" t="s">
        <v>53</v>
      </c>
      <c r="B2" s="321" t="s">
        <v>79</v>
      </c>
      <c r="C2" s="462" t="s">
        <v>25</v>
      </c>
      <c r="D2" s="462" t="s">
        <v>86</v>
      </c>
      <c r="E2" s="462" t="s">
        <v>372</v>
      </c>
      <c r="F2" s="463" t="s">
        <v>26</v>
      </c>
      <c r="G2" s="468" t="s">
        <v>343</v>
      </c>
      <c r="H2" s="183" t="s">
        <v>371</v>
      </c>
    </row>
    <row r="3" spans="1:8" ht="15">
      <c r="A3" s="447" t="s">
        <v>27</v>
      </c>
      <c r="B3" s="446" t="s">
        <v>28</v>
      </c>
      <c r="C3" s="461">
        <v>0</v>
      </c>
      <c r="D3" s="461">
        <v>18</v>
      </c>
      <c r="E3" s="461">
        <v>18</v>
      </c>
      <c r="F3" s="588">
        <f>E3/D3</f>
        <v>1</v>
      </c>
      <c r="G3" s="460">
        <v>18</v>
      </c>
      <c r="H3" s="382"/>
    </row>
    <row r="4" spans="1:8" ht="15" customHeight="1">
      <c r="A4" s="420">
        <v>1</v>
      </c>
      <c r="B4" s="424" t="s">
        <v>384</v>
      </c>
      <c r="C4" s="438"/>
      <c r="D4" s="438"/>
      <c r="E4" s="438"/>
      <c r="F4" s="425"/>
      <c r="G4" s="438"/>
      <c r="H4" s="437"/>
    </row>
    <row r="5" spans="1:8" ht="16.5">
      <c r="A5" s="420">
        <v>2</v>
      </c>
      <c r="B5" s="401" t="s">
        <v>383</v>
      </c>
      <c r="C5" s="431">
        <v>0</v>
      </c>
      <c r="D5" s="431">
        <v>18</v>
      </c>
      <c r="E5" s="431">
        <v>18</v>
      </c>
      <c r="F5" s="425">
        <f>E5/D5</f>
        <v>1</v>
      </c>
      <c r="G5" s="417">
        <v>18</v>
      </c>
      <c r="H5" s="435">
        <v>0</v>
      </c>
    </row>
    <row r="6" spans="1:8" ht="16.5">
      <c r="A6" s="430">
        <v>3</v>
      </c>
      <c r="B6" s="401" t="s">
        <v>370</v>
      </c>
      <c r="C6" s="431"/>
      <c r="D6" s="431"/>
      <c r="E6" s="431"/>
      <c r="F6" s="425"/>
      <c r="G6" s="421"/>
      <c r="H6" s="435"/>
    </row>
    <row r="7" spans="1:8" ht="16.5">
      <c r="A7" s="420"/>
      <c r="B7" s="401"/>
      <c r="C7" s="419"/>
      <c r="D7" s="419"/>
      <c r="E7" s="419"/>
      <c r="F7" s="425"/>
      <c r="G7" s="417"/>
      <c r="H7" s="435"/>
    </row>
    <row r="8" spans="1:8" ht="15.75">
      <c r="A8" s="440" t="s">
        <v>34</v>
      </c>
      <c r="B8" s="439" t="s">
        <v>35</v>
      </c>
      <c r="C8" s="415">
        <v>840</v>
      </c>
      <c r="D8" s="415">
        <v>858</v>
      </c>
      <c r="E8" s="415">
        <v>661</v>
      </c>
      <c r="F8" s="416">
        <f>E8/D8</f>
        <v>0.7703962703962703</v>
      </c>
      <c r="G8" s="417">
        <v>661</v>
      </c>
      <c r="H8" s="437">
        <v>0</v>
      </c>
    </row>
    <row r="9" spans="1:8" ht="16.5">
      <c r="A9" s="420">
        <v>1</v>
      </c>
      <c r="B9" s="401" t="s">
        <v>369</v>
      </c>
      <c r="C9" s="419">
        <v>840</v>
      </c>
      <c r="D9" s="419">
        <v>858</v>
      </c>
      <c r="E9" s="419">
        <v>661</v>
      </c>
      <c r="F9" s="425">
        <f>E9/D9</f>
        <v>0.7703962703962703</v>
      </c>
      <c r="G9" s="417">
        <v>661</v>
      </c>
      <c r="H9" s="435">
        <f>E9-G9</f>
        <v>0</v>
      </c>
    </row>
    <row r="10" spans="1:8" ht="16.5">
      <c r="A10" s="420">
        <v>2</v>
      </c>
      <c r="B10" s="424" t="s">
        <v>85</v>
      </c>
      <c r="C10" s="419"/>
      <c r="D10" s="419"/>
      <c r="E10" s="419"/>
      <c r="F10" s="425"/>
      <c r="G10" s="417"/>
      <c r="H10" s="435"/>
    </row>
    <row r="11" spans="1:8" ht="16.5">
      <c r="A11" s="420">
        <v>3</v>
      </c>
      <c r="B11" s="401" t="s">
        <v>368</v>
      </c>
      <c r="C11" s="419"/>
      <c r="D11" s="419"/>
      <c r="E11" s="419"/>
      <c r="F11" s="425"/>
      <c r="G11" s="417"/>
      <c r="H11" s="435"/>
    </row>
    <row r="12" spans="1:8" ht="33">
      <c r="A12" s="420"/>
      <c r="B12" s="467" t="s">
        <v>382</v>
      </c>
      <c r="C12" s="419"/>
      <c r="D12" s="419"/>
      <c r="E12" s="436"/>
      <c r="F12" s="425"/>
      <c r="G12" s="421"/>
      <c r="H12" s="435"/>
    </row>
    <row r="13" spans="1:8" ht="16.5">
      <c r="A13" s="420"/>
      <c r="B13" s="445" t="s">
        <v>381</v>
      </c>
      <c r="C13" s="419"/>
      <c r="D13" s="419"/>
      <c r="E13" s="434"/>
      <c r="F13" s="425"/>
      <c r="G13" s="433"/>
      <c r="H13" s="432"/>
    </row>
    <row r="14" spans="1:8" ht="33">
      <c r="A14" s="420"/>
      <c r="B14" s="467" t="s">
        <v>380</v>
      </c>
      <c r="C14" s="415"/>
      <c r="D14" s="415"/>
      <c r="E14" s="415"/>
      <c r="F14" s="416"/>
      <c r="G14" s="417"/>
      <c r="H14" s="449"/>
    </row>
    <row r="15" spans="1:8" ht="16.5">
      <c r="A15" s="420"/>
      <c r="B15" s="445" t="s">
        <v>379</v>
      </c>
      <c r="C15" s="415"/>
      <c r="D15" s="415"/>
      <c r="E15" s="415"/>
      <c r="F15" s="416"/>
      <c r="G15" s="415"/>
      <c r="H15" s="414"/>
    </row>
    <row r="16" spans="1:8" ht="16.5">
      <c r="A16" s="420"/>
      <c r="B16" s="401"/>
      <c r="C16" s="419"/>
      <c r="D16" s="419"/>
      <c r="E16" s="419"/>
      <c r="F16" s="425"/>
      <c r="G16" s="421"/>
      <c r="H16" s="449"/>
    </row>
    <row r="17" spans="1:8" ht="15">
      <c r="A17" s="423"/>
      <c r="B17" s="422" t="s">
        <v>378</v>
      </c>
      <c r="C17" s="419">
        <f>C3-C9</f>
        <v>-840</v>
      </c>
      <c r="D17" s="419">
        <f>D5-D8</f>
        <v>-840</v>
      </c>
      <c r="E17" s="419">
        <v>-643</v>
      </c>
      <c r="F17" s="419"/>
      <c r="G17" s="419"/>
      <c r="H17" s="464"/>
    </row>
    <row r="18" spans="1:8" ht="15">
      <c r="A18" s="423"/>
      <c r="B18" s="422"/>
      <c r="C18" s="419"/>
      <c r="D18" s="419"/>
      <c r="E18" s="419"/>
      <c r="F18" s="425"/>
      <c r="G18" s="421"/>
      <c r="H18" s="449"/>
    </row>
    <row r="19" spans="1:8" ht="15">
      <c r="A19" s="423" t="s">
        <v>41</v>
      </c>
      <c r="B19" s="422" t="s">
        <v>42</v>
      </c>
      <c r="C19" s="429"/>
      <c r="D19" s="431"/>
      <c r="E19" s="419"/>
      <c r="F19" s="425"/>
      <c r="G19" s="421"/>
      <c r="H19" s="449"/>
    </row>
    <row r="20" spans="1:8" ht="15">
      <c r="A20" s="440"/>
      <c r="B20" s="439"/>
      <c r="C20" s="429"/>
      <c r="D20" s="431"/>
      <c r="E20" s="419"/>
      <c r="F20" s="425"/>
      <c r="G20" s="421"/>
      <c r="H20" s="449"/>
    </row>
    <row r="21" spans="1:8" ht="15.75">
      <c r="A21" s="440" t="s">
        <v>45</v>
      </c>
      <c r="B21" s="439" t="s">
        <v>46</v>
      </c>
      <c r="C21" s="426">
        <v>840</v>
      </c>
      <c r="D21" s="426">
        <v>840</v>
      </c>
      <c r="E21" s="426">
        <v>840</v>
      </c>
      <c r="F21" s="465">
        <f>E21/D21</f>
        <v>1</v>
      </c>
      <c r="G21" s="417">
        <v>815</v>
      </c>
      <c r="H21" s="450">
        <v>25</v>
      </c>
    </row>
    <row r="22" spans="1:8" ht="15.75">
      <c r="A22" s="440"/>
      <c r="B22" s="439" t="s">
        <v>377</v>
      </c>
      <c r="C22" s="426"/>
      <c r="D22" s="426"/>
      <c r="E22" s="426"/>
      <c r="F22" s="465"/>
      <c r="G22" s="417"/>
      <c r="H22" s="450"/>
    </row>
    <row r="23" spans="1:8" ht="16.5">
      <c r="A23" s="420">
        <v>1</v>
      </c>
      <c r="B23" s="424" t="s">
        <v>367</v>
      </c>
      <c r="C23" s="426">
        <v>840</v>
      </c>
      <c r="D23" s="426">
        <v>840</v>
      </c>
      <c r="E23" s="426">
        <v>840</v>
      </c>
      <c r="F23" s="465">
        <f>E23/D23</f>
        <v>1</v>
      </c>
      <c r="G23" s="417">
        <v>815</v>
      </c>
      <c r="H23" s="450">
        <v>25</v>
      </c>
    </row>
    <row r="24" spans="1:8" ht="16.5">
      <c r="A24" s="430"/>
      <c r="B24" s="401"/>
      <c r="C24" s="415"/>
      <c r="D24" s="415"/>
      <c r="E24" s="415"/>
      <c r="F24" s="416"/>
      <c r="G24" s="417"/>
      <c r="H24" s="450"/>
    </row>
    <row r="25" spans="1:8" ht="16.5">
      <c r="A25" s="430"/>
      <c r="B25" s="439" t="s">
        <v>376</v>
      </c>
      <c r="C25" s="415"/>
      <c r="D25" s="415"/>
      <c r="E25" s="415"/>
      <c r="F25" s="416"/>
      <c r="G25" s="421"/>
      <c r="H25" s="450"/>
    </row>
    <row r="26" spans="1:8" ht="16.5">
      <c r="A26" s="430">
        <v>1</v>
      </c>
      <c r="B26" s="418" t="s">
        <v>375</v>
      </c>
      <c r="C26" s="415"/>
      <c r="D26" s="415"/>
      <c r="E26" s="415"/>
      <c r="F26" s="416"/>
      <c r="G26" s="417"/>
      <c r="H26" s="450"/>
    </row>
    <row r="27" spans="1:8" ht="16.5">
      <c r="A27" s="430"/>
      <c r="B27" s="418"/>
      <c r="C27" s="415"/>
      <c r="D27" s="415"/>
      <c r="E27" s="415"/>
      <c r="F27" s="416"/>
      <c r="G27" s="417"/>
      <c r="H27" s="450"/>
    </row>
    <row r="28" spans="1:8" ht="15.75">
      <c r="A28" s="428"/>
      <c r="B28" s="427" t="s">
        <v>374</v>
      </c>
      <c r="C28" s="415">
        <f>SUM(C3,C21)</f>
        <v>840</v>
      </c>
      <c r="D28" s="415">
        <f>SUM(D3,D21)</f>
        <v>858</v>
      </c>
      <c r="E28" s="415">
        <f>SUM(E3,E21)</f>
        <v>858</v>
      </c>
      <c r="F28" s="416">
        <f>E28/D28</f>
        <v>1</v>
      </c>
      <c r="G28" s="417">
        <v>833</v>
      </c>
      <c r="H28" s="450">
        <v>25</v>
      </c>
    </row>
    <row r="29" spans="1:8" ht="16.5" thickBot="1">
      <c r="A29" s="428"/>
      <c r="B29" s="427" t="s">
        <v>373</v>
      </c>
      <c r="C29" s="413">
        <f>SUM(C8,C19)</f>
        <v>840</v>
      </c>
      <c r="D29" s="413">
        <f>SUM(D8,D19)</f>
        <v>858</v>
      </c>
      <c r="E29" s="413">
        <f>SUM(E8,E19)</f>
        <v>661</v>
      </c>
      <c r="F29" s="466">
        <f>E29/D29</f>
        <v>0.7703962703962703</v>
      </c>
      <c r="G29" s="458">
        <v>661</v>
      </c>
      <c r="H29" s="459">
        <v>0</v>
      </c>
    </row>
    <row r="30" spans="1:8" ht="15.75">
      <c r="A30" s="444"/>
      <c r="B30" s="443"/>
      <c r="C30" s="451"/>
      <c r="D30" s="451"/>
      <c r="E30" s="451"/>
      <c r="F30" s="452"/>
      <c r="G30" s="451"/>
      <c r="H30" s="453"/>
    </row>
    <row r="31" spans="1:8" ht="16.5">
      <c r="A31" s="442"/>
      <c r="B31" s="344"/>
      <c r="C31" s="451"/>
      <c r="D31" s="451"/>
      <c r="E31" s="451"/>
      <c r="F31" s="452"/>
      <c r="G31" s="451"/>
      <c r="H31" s="453"/>
    </row>
    <row r="32" spans="1:8" ht="16.5">
      <c r="A32" s="442"/>
      <c r="B32" s="344"/>
      <c r="C32" s="454"/>
      <c r="D32" s="454"/>
      <c r="E32" s="454"/>
      <c r="F32" s="455"/>
      <c r="G32" s="454"/>
      <c r="H32" s="453"/>
    </row>
    <row r="33" spans="1:8" ht="16.5">
      <c r="A33" s="442"/>
      <c r="B33" s="441"/>
      <c r="C33" s="454"/>
      <c r="D33" s="454"/>
      <c r="E33" s="451"/>
      <c r="F33" s="452"/>
      <c r="G33" s="451"/>
      <c r="H33" s="453"/>
    </row>
    <row r="34" spans="3:8" ht="15">
      <c r="C34" s="451"/>
      <c r="D34" s="451"/>
      <c r="E34" s="451"/>
      <c r="F34" s="452"/>
      <c r="G34" s="454"/>
      <c r="H34" s="453"/>
    </row>
    <row r="35" spans="3:8" ht="15">
      <c r="C35" s="454"/>
      <c r="D35" s="454"/>
      <c r="E35" s="454"/>
      <c r="F35" s="452"/>
      <c r="G35" s="451"/>
      <c r="H35" s="453"/>
    </row>
    <row r="36" spans="3:8" ht="15">
      <c r="C36" s="456"/>
      <c r="D36" s="456"/>
      <c r="E36" s="451"/>
      <c r="F36" s="452"/>
      <c r="G36" s="451"/>
      <c r="H36" s="453"/>
    </row>
    <row r="37" spans="3:8" ht="15">
      <c r="C37" s="457"/>
      <c r="D37" s="457"/>
      <c r="E37" s="451"/>
      <c r="F37" s="452"/>
      <c r="G37" s="451"/>
      <c r="H37" s="451"/>
    </row>
    <row r="38" spans="3:8" ht="15">
      <c r="C38" s="457"/>
      <c r="D38" s="457"/>
      <c r="E38" s="451"/>
      <c r="F38" s="452"/>
      <c r="G38" s="451"/>
      <c r="H38" s="45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Header>&amp;C&amp;"Book Antiqua,Félkövér"Keszthely és Környéke Kistérségi Többcélú Társulás
 2023. évi felhalmozási költségvetése&amp;R&amp;"Book Antiqua,Félkövér"4. melléklet
ezer Ft&amp;"Arial,Normál"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32"/>
  <sheetViews>
    <sheetView view="pageLayout" workbookViewId="0" topLeftCell="A1">
      <selection activeCell="L11" sqref="L11"/>
    </sheetView>
  </sheetViews>
  <sheetFormatPr defaultColWidth="10.625" defaultRowHeight="12.75"/>
  <cols>
    <col min="1" max="1" width="21.00390625" style="63" customWidth="1"/>
    <col min="2" max="3" width="12.00390625" style="63" customWidth="1"/>
    <col min="4" max="4" width="14.00390625" style="63" customWidth="1"/>
    <col min="5" max="5" width="11.875" style="63" customWidth="1"/>
    <col min="6" max="6" width="10.875" style="63" bestFit="1" customWidth="1"/>
    <col min="7" max="7" width="12.00390625" style="63" customWidth="1"/>
    <col min="8" max="9" width="10.875" style="63" customWidth="1"/>
    <col min="10" max="10" width="13.375" style="63" customWidth="1"/>
    <col min="11" max="11" width="13.00390625" style="63" customWidth="1"/>
    <col min="12" max="12" width="13.125" style="63" customWidth="1"/>
    <col min="13" max="13" width="12.00390625" style="63" bestFit="1" customWidth="1"/>
    <col min="14" max="14" width="13.625" style="63" customWidth="1"/>
    <col min="15" max="15" width="12.375" style="63" customWidth="1"/>
    <col min="16" max="16384" width="10.625" style="63" customWidth="1"/>
  </cols>
  <sheetData>
    <row r="1" ht="50.25" customHeight="1" thickBot="1">
      <c r="O1" s="286" t="s">
        <v>290</v>
      </c>
    </row>
    <row r="2" spans="1:15" ht="14.25" customHeight="1">
      <c r="A2" s="653" t="s">
        <v>192</v>
      </c>
      <c r="B2" s="650" t="s">
        <v>193</v>
      </c>
      <c r="C2" s="651"/>
      <c r="D2" s="651"/>
      <c r="E2" s="651"/>
      <c r="F2" s="651"/>
      <c r="G2" s="651"/>
      <c r="H2" s="651"/>
      <c r="I2" s="651"/>
      <c r="J2" s="651"/>
      <c r="K2" s="650" t="s">
        <v>194</v>
      </c>
      <c r="L2" s="651"/>
      <c r="M2" s="651"/>
      <c r="N2" s="652"/>
      <c r="O2" s="655" t="s">
        <v>195</v>
      </c>
    </row>
    <row r="3" spans="1:15" ht="27.75" customHeight="1">
      <c r="A3" s="654"/>
      <c r="B3" s="658" t="s">
        <v>196</v>
      </c>
      <c r="C3" s="658"/>
      <c r="D3" s="658"/>
      <c r="E3" s="658"/>
      <c r="F3" s="647" t="s">
        <v>197</v>
      </c>
      <c r="G3" s="648"/>
      <c r="H3" s="648"/>
      <c r="I3" s="648"/>
      <c r="J3" s="649"/>
      <c r="K3" s="659" t="s">
        <v>477</v>
      </c>
      <c r="L3" s="660"/>
      <c r="M3" s="659" t="s">
        <v>478</v>
      </c>
      <c r="N3" s="660"/>
      <c r="O3" s="656"/>
    </row>
    <row r="4" spans="1:15" ht="57.75" customHeight="1" thickBot="1">
      <c r="A4" s="64"/>
      <c r="B4" s="65" t="s">
        <v>83</v>
      </c>
      <c r="C4" s="65" t="s">
        <v>289</v>
      </c>
      <c r="D4" s="624" t="s">
        <v>414</v>
      </c>
      <c r="E4" s="626" t="s">
        <v>475</v>
      </c>
      <c r="F4" s="65" t="s">
        <v>450</v>
      </c>
      <c r="G4" s="627" t="s">
        <v>476</v>
      </c>
      <c r="H4" s="627" t="s">
        <v>418</v>
      </c>
      <c r="I4" s="624" t="s">
        <v>419</v>
      </c>
      <c r="J4" s="627" t="s">
        <v>370</v>
      </c>
      <c r="K4" s="65" t="s">
        <v>199</v>
      </c>
      <c r="L4" s="65" t="s">
        <v>200</v>
      </c>
      <c r="M4" s="65" t="s">
        <v>199</v>
      </c>
      <c r="N4" s="65" t="s">
        <v>200</v>
      </c>
      <c r="O4" s="657"/>
    </row>
    <row r="5" spans="1:15" ht="14.25" customHeight="1" thickBot="1">
      <c r="A5" s="66">
        <v>1</v>
      </c>
      <c r="B5" s="67">
        <v>2</v>
      </c>
      <c r="C5" s="67">
        <v>3</v>
      </c>
      <c r="D5" s="625">
        <v>4</v>
      </c>
      <c r="E5" s="67">
        <v>5</v>
      </c>
      <c r="F5" s="67">
        <v>6</v>
      </c>
      <c r="G5" s="625">
        <v>7</v>
      </c>
      <c r="H5" s="625">
        <v>8</v>
      </c>
      <c r="I5" s="625">
        <v>9</v>
      </c>
      <c r="J5" s="625">
        <v>10</v>
      </c>
      <c r="K5" s="67">
        <v>10</v>
      </c>
      <c r="L5" s="67">
        <v>11</v>
      </c>
      <c r="M5" s="67">
        <v>12</v>
      </c>
      <c r="N5" s="67">
        <v>13</v>
      </c>
      <c r="O5" s="68">
        <v>14</v>
      </c>
    </row>
    <row r="6" spans="1:15" ht="17.25" customHeight="1">
      <c r="A6" s="222" t="s">
        <v>201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15" customHeight="1">
      <c r="A7" s="71" t="s">
        <v>202</v>
      </c>
      <c r="B7" s="72"/>
      <c r="C7" s="72">
        <f aca="true" t="shared" si="0" ref="C7:D9">SUM(C14,C23)</f>
        <v>17404</v>
      </c>
      <c r="D7" s="72">
        <f t="shared" si="0"/>
        <v>142559</v>
      </c>
      <c r="E7" s="72"/>
      <c r="F7" s="72">
        <f>SUM(F14,F23)</f>
        <v>0</v>
      </c>
      <c r="G7" s="72"/>
      <c r="H7" s="72"/>
      <c r="I7" s="72"/>
      <c r="J7" s="72"/>
      <c r="K7" s="72">
        <f>SUM(K14,K23)</f>
        <v>116550</v>
      </c>
      <c r="L7" s="72"/>
      <c r="M7" s="72">
        <f>SUM(M14,M23)</f>
        <v>36991</v>
      </c>
      <c r="N7" s="72">
        <f>SUM(N14,N23)</f>
        <v>840</v>
      </c>
      <c r="O7" s="72">
        <f>SUM(O14,O23)</f>
        <v>314344</v>
      </c>
    </row>
    <row r="8" spans="1:16" ht="15" customHeight="1">
      <c r="A8" s="71" t="s">
        <v>286</v>
      </c>
      <c r="B8" s="72"/>
      <c r="C8" s="72">
        <f t="shared" si="0"/>
        <v>22390</v>
      </c>
      <c r="D8" s="72">
        <f t="shared" si="0"/>
        <v>182599</v>
      </c>
      <c r="E8" s="72"/>
      <c r="F8" s="72">
        <v>18</v>
      </c>
      <c r="G8" s="72"/>
      <c r="H8" s="72"/>
      <c r="I8" s="72"/>
      <c r="J8" s="72"/>
      <c r="K8" s="72">
        <f>SUM(K15,K24)</f>
        <v>156574</v>
      </c>
      <c r="L8" s="72"/>
      <c r="M8" s="72">
        <f>SUM(M15,M24)</f>
        <v>36997</v>
      </c>
      <c r="N8" s="72">
        <f>SUM(N15,N24)</f>
        <v>840</v>
      </c>
      <c r="O8" s="73">
        <f>SUM(C8:N8)</f>
        <v>399418</v>
      </c>
      <c r="P8" s="74"/>
    </row>
    <row r="9" spans="1:15" ht="15" customHeight="1">
      <c r="A9" s="71" t="s">
        <v>203</v>
      </c>
      <c r="B9" s="72"/>
      <c r="C9" s="72">
        <f t="shared" si="0"/>
        <v>22391</v>
      </c>
      <c r="D9" s="72">
        <f t="shared" si="0"/>
        <v>182600</v>
      </c>
      <c r="E9" s="72"/>
      <c r="F9" s="72">
        <v>18</v>
      </c>
      <c r="G9" s="72"/>
      <c r="H9" s="72"/>
      <c r="I9" s="72"/>
      <c r="J9" s="72"/>
      <c r="K9" s="72">
        <f>SUM(K16,K25)</f>
        <v>156574</v>
      </c>
      <c r="L9" s="72"/>
      <c r="M9" s="72">
        <f>SUM(M16,M25)</f>
        <v>36997</v>
      </c>
      <c r="N9" s="72">
        <f>SUM(N16,N25)</f>
        <v>840</v>
      </c>
      <c r="O9" s="142">
        <f>SUM(C9:N9)</f>
        <v>399420</v>
      </c>
    </row>
    <row r="10" spans="1:15" ht="15" customHeight="1">
      <c r="A10" s="75" t="s">
        <v>222</v>
      </c>
      <c r="B10" s="72"/>
      <c r="C10" s="134">
        <f>C9/C8</f>
        <v>1.000044662795891</v>
      </c>
      <c r="D10" s="134">
        <f>D9/D8</f>
        <v>1.0000054764812514</v>
      </c>
      <c r="E10" s="134"/>
      <c r="F10" s="134">
        <f>F9/F8</f>
        <v>1</v>
      </c>
      <c r="G10" s="134"/>
      <c r="H10" s="134"/>
      <c r="I10" s="134"/>
      <c r="J10" s="134"/>
      <c r="K10" s="134">
        <f>K9/K8</f>
        <v>1</v>
      </c>
      <c r="L10" s="134"/>
      <c r="M10" s="134">
        <f>M9/M8</f>
        <v>1</v>
      </c>
      <c r="N10" s="134">
        <f>N9/N8</f>
        <v>1</v>
      </c>
      <c r="O10" s="140">
        <f>O9/O8</f>
        <v>1.0000050072856006</v>
      </c>
    </row>
    <row r="11" spans="1:15" ht="15" customHeight="1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ht="15" customHeight="1">
      <c r="A12" s="7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15" customHeight="1">
      <c r="A13" s="71" t="s">
        <v>287</v>
      </c>
      <c r="B13" s="76"/>
      <c r="C13" s="62"/>
      <c r="D13" s="77"/>
      <c r="E13" s="77"/>
      <c r="F13" s="77"/>
      <c r="G13" s="77"/>
      <c r="H13" s="62"/>
      <c r="I13" s="62"/>
      <c r="J13" s="62"/>
      <c r="K13" s="62"/>
      <c r="L13" s="62"/>
      <c r="M13" s="62"/>
      <c r="N13" s="77"/>
      <c r="O13" s="78"/>
    </row>
    <row r="14" spans="1:15" ht="15" customHeight="1">
      <c r="A14" s="75" t="s">
        <v>204</v>
      </c>
      <c r="B14" s="76"/>
      <c r="C14" s="62">
        <v>14600</v>
      </c>
      <c r="D14" s="77">
        <v>9800</v>
      </c>
      <c r="E14" s="77"/>
      <c r="F14" s="77"/>
      <c r="G14" s="77"/>
      <c r="H14" s="62"/>
      <c r="I14" s="62"/>
      <c r="J14" s="62"/>
      <c r="K14" s="62">
        <v>116550</v>
      </c>
      <c r="L14" s="62"/>
      <c r="M14" s="62">
        <v>33401</v>
      </c>
      <c r="N14" s="77">
        <v>840</v>
      </c>
      <c r="O14" s="79">
        <f>SUM(B14:N14)</f>
        <v>175191</v>
      </c>
    </row>
    <row r="15" spans="1:15" ht="15" customHeight="1">
      <c r="A15" s="80" t="s">
        <v>288</v>
      </c>
      <c r="B15" s="76"/>
      <c r="C15" s="62">
        <v>19574</v>
      </c>
      <c r="D15" s="77">
        <v>9840</v>
      </c>
      <c r="E15" s="77"/>
      <c r="F15" s="219">
        <v>18</v>
      </c>
      <c r="G15" s="77"/>
      <c r="H15" s="62"/>
      <c r="I15" s="62"/>
      <c r="J15" s="62"/>
      <c r="K15" s="81">
        <v>156574</v>
      </c>
      <c r="L15" s="62"/>
      <c r="M15" s="139">
        <v>33401</v>
      </c>
      <c r="N15" s="77">
        <v>840</v>
      </c>
      <c r="O15" s="79">
        <f>SUM(B15:N15)</f>
        <v>220247</v>
      </c>
    </row>
    <row r="16" spans="1:15" ht="15" customHeight="1">
      <c r="A16" s="71" t="s">
        <v>205</v>
      </c>
      <c r="B16" s="82"/>
      <c r="C16" s="83">
        <v>19575</v>
      </c>
      <c r="D16" s="84">
        <v>9840</v>
      </c>
      <c r="E16" s="83"/>
      <c r="F16" s="221">
        <v>18</v>
      </c>
      <c r="G16" s="85"/>
      <c r="H16" s="85"/>
      <c r="I16" s="85"/>
      <c r="J16" s="85"/>
      <c r="K16" s="81">
        <v>156574</v>
      </c>
      <c r="L16" s="85"/>
      <c r="M16" s="85">
        <v>33401</v>
      </c>
      <c r="N16" s="86">
        <v>840</v>
      </c>
      <c r="O16" s="78">
        <f>SUM(C16:N16)</f>
        <v>220248</v>
      </c>
    </row>
    <row r="17" spans="1:15" ht="15" customHeight="1">
      <c r="A17" s="75" t="s">
        <v>222</v>
      </c>
      <c r="B17" s="87"/>
      <c r="C17" s="134">
        <f>C16/C15</f>
        <v>1.0000510881781957</v>
      </c>
      <c r="D17" s="134">
        <f>D16/D15</f>
        <v>1</v>
      </c>
      <c r="E17" s="134"/>
      <c r="F17" s="134">
        <f>F16/F15</f>
        <v>1</v>
      </c>
      <c r="G17" s="134"/>
      <c r="H17" s="134"/>
      <c r="I17" s="134"/>
      <c r="J17" s="134"/>
      <c r="K17" s="134">
        <f>K16/K15</f>
        <v>1</v>
      </c>
      <c r="L17" s="134"/>
      <c r="M17" s="134">
        <f>M16/M15</f>
        <v>1</v>
      </c>
      <c r="N17" s="134">
        <f>N16/N15</f>
        <v>1</v>
      </c>
      <c r="O17" s="140">
        <f>O16/O15</f>
        <v>1.0000045403569628</v>
      </c>
    </row>
    <row r="18" spans="1:15" ht="15" customHeight="1">
      <c r="A18" s="80"/>
      <c r="B18" s="87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78"/>
    </row>
    <row r="19" spans="1:15" ht="15" customHeight="1">
      <c r="A19" s="80"/>
      <c r="B19" s="87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78"/>
    </row>
    <row r="20" spans="1:15" ht="15" customHeight="1">
      <c r="A20" s="80"/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78"/>
    </row>
    <row r="21" spans="1:15" ht="15" customHeight="1">
      <c r="A21" s="80"/>
      <c r="B21" s="87"/>
      <c r="C21" s="87"/>
      <c r="D21" s="8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78"/>
    </row>
    <row r="22" spans="1:15" ht="15" customHeight="1">
      <c r="A22" s="71" t="s">
        <v>206</v>
      </c>
      <c r="B22" s="76"/>
      <c r="C22" s="62"/>
      <c r="D22" s="77"/>
      <c r="E22" s="77"/>
      <c r="F22" s="77"/>
      <c r="G22" s="77"/>
      <c r="H22" s="62"/>
      <c r="I22" s="62"/>
      <c r="J22" s="62"/>
      <c r="K22" s="62"/>
      <c r="L22" s="62"/>
      <c r="M22" s="62"/>
      <c r="N22" s="77"/>
      <c r="O22" s="78"/>
    </row>
    <row r="23" spans="1:15" ht="15" customHeight="1">
      <c r="A23" s="75" t="s">
        <v>204</v>
      </c>
      <c r="B23" s="76"/>
      <c r="C23" s="62">
        <v>2804</v>
      </c>
      <c r="D23" s="88">
        <v>132759</v>
      </c>
      <c r="E23" s="77"/>
      <c r="F23" s="77"/>
      <c r="G23" s="77"/>
      <c r="H23" s="62"/>
      <c r="I23" s="62"/>
      <c r="J23" s="62"/>
      <c r="K23" s="62"/>
      <c r="L23" s="62"/>
      <c r="M23" s="62">
        <v>3590</v>
      </c>
      <c r="N23" s="77"/>
      <c r="O23" s="79">
        <f>SUM(B23:N23)</f>
        <v>139153</v>
      </c>
    </row>
    <row r="24" spans="1:15" ht="15" customHeight="1">
      <c r="A24" s="80" t="s">
        <v>288</v>
      </c>
      <c r="B24" s="76"/>
      <c r="C24" s="62">
        <v>2816</v>
      </c>
      <c r="D24" s="88">
        <v>172759</v>
      </c>
      <c r="E24" s="77"/>
      <c r="F24" s="77"/>
      <c r="G24" s="77"/>
      <c r="H24" s="62"/>
      <c r="I24" s="62"/>
      <c r="J24" s="62"/>
      <c r="K24" s="62"/>
      <c r="L24" s="62"/>
      <c r="M24" s="62">
        <v>3596</v>
      </c>
      <c r="N24" s="77"/>
      <c r="O24" s="79">
        <f>SUM(B24:N24)</f>
        <v>179171</v>
      </c>
    </row>
    <row r="25" spans="1:15" ht="15" customHeight="1">
      <c r="A25" s="71" t="s">
        <v>205</v>
      </c>
      <c r="B25" s="85"/>
      <c r="C25" s="84">
        <v>2816</v>
      </c>
      <c r="D25" s="84">
        <v>172760</v>
      </c>
      <c r="E25" s="83"/>
      <c r="F25" s="220"/>
      <c r="G25" s="85"/>
      <c r="H25" s="85"/>
      <c r="I25" s="85"/>
      <c r="J25" s="85"/>
      <c r="K25" s="85"/>
      <c r="L25" s="85"/>
      <c r="M25" s="85">
        <v>3596</v>
      </c>
      <c r="N25" s="86"/>
      <c r="O25" s="78">
        <f>SUM(C25:N25)</f>
        <v>179172</v>
      </c>
    </row>
    <row r="26" spans="1:15" ht="15" customHeight="1">
      <c r="A26" s="75" t="s">
        <v>222</v>
      </c>
      <c r="B26" s="86"/>
      <c r="C26" s="133">
        <f>C25/C24</f>
        <v>1</v>
      </c>
      <c r="D26" s="134">
        <f>D25/D24</f>
        <v>1.0000057884104445</v>
      </c>
      <c r="E26" s="133"/>
      <c r="F26" s="133"/>
      <c r="G26" s="133"/>
      <c r="H26" s="133"/>
      <c r="I26" s="133"/>
      <c r="J26" s="133"/>
      <c r="K26" s="133"/>
      <c r="L26" s="133"/>
      <c r="M26" s="133">
        <f>M25/M24</f>
        <v>1</v>
      </c>
      <c r="N26" s="133"/>
      <c r="O26" s="141">
        <f>O25/O24</f>
        <v>1.0000055812603603</v>
      </c>
    </row>
    <row r="27" spans="1:15" ht="15" customHeight="1">
      <c r="A27" s="80"/>
      <c r="B27" s="76"/>
      <c r="C27" s="62"/>
      <c r="D27" s="77"/>
      <c r="E27" s="77"/>
      <c r="F27" s="77"/>
      <c r="G27" s="77"/>
      <c r="H27" s="62"/>
      <c r="I27" s="62"/>
      <c r="J27" s="62"/>
      <c r="K27" s="62"/>
      <c r="L27" s="62"/>
      <c r="M27" s="62"/>
      <c r="N27" s="77"/>
      <c r="O27" s="78"/>
    </row>
    <row r="28" spans="1:15" ht="15" customHeight="1">
      <c r="A28" s="80"/>
      <c r="B28" s="76"/>
      <c r="C28" s="62"/>
      <c r="D28" s="77"/>
      <c r="E28" s="77"/>
      <c r="F28" s="77"/>
      <c r="G28" s="77"/>
      <c r="H28" s="62"/>
      <c r="I28" s="62"/>
      <c r="J28" s="62"/>
      <c r="K28" s="62"/>
      <c r="L28" s="62"/>
      <c r="M28" s="62"/>
      <c r="N28" s="77"/>
      <c r="O28" s="78"/>
    </row>
    <row r="29" spans="1:15" ht="15" customHeight="1">
      <c r="A29" s="75"/>
      <c r="B29" s="76"/>
      <c r="C29" s="62"/>
      <c r="D29" s="77"/>
      <c r="E29" s="77"/>
      <c r="F29" s="77"/>
      <c r="G29" s="77"/>
      <c r="H29" s="62"/>
      <c r="I29" s="62"/>
      <c r="J29" s="62"/>
      <c r="K29" s="62"/>
      <c r="L29" s="62"/>
      <c r="M29" s="62"/>
      <c r="N29" s="77"/>
      <c r="O29" s="78"/>
    </row>
    <row r="30" spans="1:15" ht="15" customHeight="1">
      <c r="A30" s="75"/>
      <c r="B30" s="76"/>
      <c r="C30" s="62"/>
      <c r="D30" s="77"/>
      <c r="E30" s="77"/>
      <c r="F30" s="77"/>
      <c r="G30" s="77"/>
      <c r="H30" s="62"/>
      <c r="I30" s="62"/>
      <c r="J30" s="62"/>
      <c r="K30" s="62"/>
      <c r="L30" s="62"/>
      <c r="M30" s="62"/>
      <c r="N30" s="77"/>
      <c r="O30" s="78"/>
    </row>
    <row r="31" spans="1:15" ht="15" customHeight="1">
      <c r="A31" s="89"/>
      <c r="B31" s="90"/>
      <c r="C31" s="90"/>
      <c r="D31" s="90"/>
      <c r="E31" s="91"/>
      <c r="F31" s="90"/>
      <c r="G31" s="90"/>
      <c r="H31" s="90"/>
      <c r="I31" s="90"/>
      <c r="J31" s="90"/>
      <c r="K31" s="90"/>
      <c r="L31" s="90"/>
      <c r="M31" s="90"/>
      <c r="N31" s="90"/>
      <c r="O31" s="92"/>
    </row>
    <row r="32" spans="1:15" ht="15" customHeight="1" thickBot="1">
      <c r="A32" s="93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8">
    <mergeCell ref="F3:J3"/>
    <mergeCell ref="B2:J2"/>
    <mergeCell ref="K2:N2"/>
    <mergeCell ref="A2:A3"/>
    <mergeCell ref="O2:O4"/>
    <mergeCell ref="B3:E3"/>
    <mergeCell ref="K3:L3"/>
    <mergeCell ref="M3:N3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&amp;C&amp;"Book Antiqua,Félkövér"&amp;11Keszthely és Környéke Többcélú Kistérségi Társulás  2023. évi költségvetési bevételei &amp;R&amp;"Book Antiqua,Normál"5. sz. melléklet&amp;"Times New Roman CE,Normál"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2"/>
  <sheetViews>
    <sheetView view="pageLayout" workbookViewId="0" topLeftCell="A9">
      <selection activeCell="K7" sqref="K7"/>
    </sheetView>
  </sheetViews>
  <sheetFormatPr defaultColWidth="9.00390625" defaultRowHeight="12.75"/>
  <cols>
    <col min="1" max="1" width="31.125" style="471" customWidth="1"/>
    <col min="2" max="2" width="10.00390625" style="535" customWidth="1"/>
    <col min="3" max="3" width="10.875" style="536" customWidth="1"/>
    <col min="4" max="4" width="13.00390625" style="471" customWidth="1"/>
    <col min="5" max="5" width="10.375" style="471" customWidth="1"/>
    <col min="6" max="6" width="9.625" style="471" customWidth="1"/>
    <col min="7" max="7" width="10.00390625" style="471" customWidth="1"/>
    <col min="8" max="9" width="9.375" style="471" customWidth="1"/>
    <col min="10" max="10" width="9.50390625" style="471" customWidth="1"/>
    <col min="11" max="11" width="10.50390625" style="471" customWidth="1"/>
    <col min="12" max="13" width="9.125" style="471" customWidth="1"/>
    <col min="14" max="14" width="9.375" style="471" bestFit="1" customWidth="1"/>
    <col min="15" max="15" width="6.625" style="471" bestFit="1" customWidth="1"/>
    <col min="16" max="16" width="9.375" style="471" bestFit="1" customWidth="1"/>
    <col min="17" max="17" width="10.875" style="471" customWidth="1"/>
    <col min="18" max="16384" width="9.375" style="471" customWidth="1"/>
  </cols>
  <sheetData>
    <row r="1" spans="1:17" ht="14.25" customHeight="1">
      <c r="A1" s="669" t="s">
        <v>386</v>
      </c>
      <c r="B1" s="672" t="s">
        <v>193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4" t="s">
        <v>194</v>
      </c>
      <c r="N1" s="675"/>
      <c r="O1" s="675"/>
      <c r="P1" s="676"/>
      <c r="Q1" s="677" t="s">
        <v>195</v>
      </c>
    </row>
    <row r="2" spans="1:17" ht="26.25" customHeight="1">
      <c r="A2" s="670"/>
      <c r="B2" s="680" t="s">
        <v>196</v>
      </c>
      <c r="C2" s="681"/>
      <c r="D2" s="681"/>
      <c r="E2" s="681"/>
      <c r="F2" s="681"/>
      <c r="G2" s="682"/>
      <c r="H2" s="664" t="s">
        <v>197</v>
      </c>
      <c r="I2" s="683"/>
      <c r="J2" s="683"/>
      <c r="K2" s="683"/>
      <c r="L2" s="684"/>
      <c r="M2" s="664" t="s">
        <v>410</v>
      </c>
      <c r="N2" s="684"/>
      <c r="O2" s="663" t="s">
        <v>411</v>
      </c>
      <c r="P2" s="661" t="s">
        <v>412</v>
      </c>
      <c r="Q2" s="678"/>
    </row>
    <row r="3" spans="1:17" ht="28.5" customHeight="1">
      <c r="A3" s="670"/>
      <c r="B3" s="661" t="s">
        <v>289</v>
      </c>
      <c r="C3" s="661" t="s">
        <v>83</v>
      </c>
      <c r="D3" s="663" t="s">
        <v>413</v>
      </c>
      <c r="E3" s="663" t="s">
        <v>414</v>
      </c>
      <c r="F3" s="661" t="s">
        <v>415</v>
      </c>
      <c r="G3" s="665" t="s">
        <v>416</v>
      </c>
      <c r="H3" s="661" t="s">
        <v>450</v>
      </c>
      <c r="I3" s="661" t="s">
        <v>417</v>
      </c>
      <c r="J3" s="661" t="s">
        <v>418</v>
      </c>
      <c r="K3" s="663" t="s">
        <v>419</v>
      </c>
      <c r="L3" s="665" t="s">
        <v>370</v>
      </c>
      <c r="M3" s="667" t="s">
        <v>367</v>
      </c>
      <c r="N3" s="668"/>
      <c r="O3" s="685"/>
      <c r="P3" s="666"/>
      <c r="Q3" s="678"/>
    </row>
    <row r="4" spans="1:17" ht="38.25">
      <c r="A4" s="671"/>
      <c r="B4" s="662"/>
      <c r="C4" s="662"/>
      <c r="D4" s="664"/>
      <c r="E4" s="664"/>
      <c r="F4" s="662"/>
      <c r="G4" s="665"/>
      <c r="H4" s="662"/>
      <c r="I4" s="662"/>
      <c r="J4" s="662"/>
      <c r="K4" s="664"/>
      <c r="L4" s="665"/>
      <c r="M4" s="473" t="s">
        <v>420</v>
      </c>
      <c r="N4" s="473" t="s">
        <v>421</v>
      </c>
      <c r="O4" s="664"/>
      <c r="P4" s="662"/>
      <c r="Q4" s="679"/>
    </row>
    <row r="5" spans="1:17" ht="14.25" thickBot="1">
      <c r="A5" s="508">
        <v>1</v>
      </c>
      <c r="B5" s="509">
        <v>2</v>
      </c>
      <c r="C5" s="509">
        <v>3</v>
      </c>
      <c r="D5" s="509">
        <v>4</v>
      </c>
      <c r="E5" s="509">
        <v>5</v>
      </c>
      <c r="F5" s="509">
        <v>6</v>
      </c>
      <c r="G5" s="509">
        <v>7</v>
      </c>
      <c r="H5" s="509">
        <v>8</v>
      </c>
      <c r="I5" s="509">
        <v>9</v>
      </c>
      <c r="J5" s="509">
        <v>10</v>
      </c>
      <c r="K5" s="509">
        <v>11</v>
      </c>
      <c r="L5" s="509">
        <v>12</v>
      </c>
      <c r="M5" s="510">
        <v>13</v>
      </c>
      <c r="N5" s="510">
        <v>14</v>
      </c>
      <c r="O5" s="511">
        <v>15</v>
      </c>
      <c r="P5" s="512">
        <v>16</v>
      </c>
      <c r="Q5" s="513">
        <v>17</v>
      </c>
    </row>
    <row r="6" spans="1:17" ht="25.5">
      <c r="A6" s="514" t="s">
        <v>457</v>
      </c>
      <c r="B6" s="515">
        <v>12500</v>
      </c>
      <c r="C6" s="515"/>
      <c r="D6" s="515"/>
      <c r="E6" s="515">
        <v>3109</v>
      </c>
      <c r="F6" s="515"/>
      <c r="G6" s="515"/>
      <c r="H6" s="515"/>
      <c r="I6" s="515"/>
      <c r="J6" s="515"/>
      <c r="K6" s="515"/>
      <c r="L6" s="515"/>
      <c r="M6" s="515">
        <v>26926</v>
      </c>
      <c r="N6" s="515">
        <v>200</v>
      </c>
      <c r="O6" s="515"/>
      <c r="P6" s="515"/>
      <c r="Q6" s="516">
        <f>SUM(B6:P6)</f>
        <v>42735</v>
      </c>
    </row>
    <row r="7" spans="1:17" ht="14.25" customHeight="1">
      <c r="A7" s="539" t="s">
        <v>404</v>
      </c>
      <c r="B7" s="517">
        <v>16605</v>
      </c>
      <c r="C7" s="517"/>
      <c r="D7" s="517"/>
      <c r="E7" s="517">
        <v>3150</v>
      </c>
      <c r="F7" s="517"/>
      <c r="G7" s="517"/>
      <c r="H7" s="517">
        <v>18</v>
      </c>
      <c r="I7" s="517"/>
      <c r="J7" s="517"/>
      <c r="K7" s="517"/>
      <c r="L7" s="517"/>
      <c r="M7" s="517">
        <v>26926</v>
      </c>
      <c r="N7" s="517">
        <v>200</v>
      </c>
      <c r="O7" s="517"/>
      <c r="P7" s="517"/>
      <c r="Q7" s="518">
        <f>SUM(B7:P7)</f>
        <v>46899</v>
      </c>
    </row>
    <row r="8" spans="1:17" ht="15">
      <c r="A8" s="519" t="s">
        <v>99</v>
      </c>
      <c r="B8" s="517">
        <v>16606</v>
      </c>
      <c r="C8" s="517"/>
      <c r="D8" s="517"/>
      <c r="E8" s="517">
        <v>3149</v>
      </c>
      <c r="F8" s="517"/>
      <c r="G8" s="517"/>
      <c r="H8" s="517">
        <v>18</v>
      </c>
      <c r="I8" s="517"/>
      <c r="J8" s="517"/>
      <c r="K8" s="517"/>
      <c r="L8" s="517"/>
      <c r="M8" s="517">
        <v>26926</v>
      </c>
      <c r="N8" s="517">
        <v>200</v>
      </c>
      <c r="O8" s="517"/>
      <c r="P8" s="517"/>
      <c r="Q8" s="518">
        <f>SUM(B8:P8)</f>
        <v>46899</v>
      </c>
    </row>
    <row r="9" spans="1:17" ht="13.5">
      <c r="A9" s="519" t="s">
        <v>423</v>
      </c>
      <c r="B9" s="540">
        <f>B8/B7</f>
        <v>1.0000602228244504</v>
      </c>
      <c r="C9" s="540"/>
      <c r="D9" s="540"/>
      <c r="E9" s="540">
        <f>E8/E7</f>
        <v>0.9996825396825397</v>
      </c>
      <c r="F9" s="540"/>
      <c r="G9" s="540"/>
      <c r="H9" s="540">
        <f>H8/H7</f>
        <v>1</v>
      </c>
      <c r="I9" s="540"/>
      <c r="J9" s="540"/>
      <c r="K9" s="540"/>
      <c r="L9" s="540"/>
      <c r="M9" s="540">
        <f>M8/M7</f>
        <v>1</v>
      </c>
      <c r="N9" s="540">
        <f>N8/N7</f>
        <v>1</v>
      </c>
      <c r="O9" s="540"/>
      <c r="P9" s="540"/>
      <c r="Q9" s="540">
        <f>Q8/Q7</f>
        <v>1</v>
      </c>
    </row>
    <row r="10" spans="1:17" ht="15">
      <c r="A10" s="519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8"/>
    </row>
    <row r="11" spans="1:17" ht="38.25">
      <c r="A11" s="520" t="s">
        <v>458</v>
      </c>
      <c r="B11" s="517">
        <v>2100</v>
      </c>
      <c r="C11" s="517"/>
      <c r="D11" s="517"/>
      <c r="E11" s="517">
        <v>6691</v>
      </c>
      <c r="F11" s="517"/>
      <c r="G11" s="517"/>
      <c r="H11" s="517"/>
      <c r="I11" s="517"/>
      <c r="J11" s="517"/>
      <c r="K11" s="517"/>
      <c r="L11" s="517"/>
      <c r="M11" s="517">
        <v>195</v>
      </c>
      <c r="N11" s="517">
        <v>25</v>
      </c>
      <c r="O11" s="517"/>
      <c r="P11" s="517"/>
      <c r="Q11" s="518">
        <f>SUM(B11:P11)</f>
        <v>9011</v>
      </c>
    </row>
    <row r="12" spans="1:17" ht="27">
      <c r="A12" s="485" t="s">
        <v>405</v>
      </c>
      <c r="B12" s="517">
        <v>2969</v>
      </c>
      <c r="C12" s="517"/>
      <c r="D12" s="517"/>
      <c r="E12" s="517">
        <v>6690</v>
      </c>
      <c r="F12" s="517"/>
      <c r="G12" s="517"/>
      <c r="H12" s="517"/>
      <c r="I12" s="517"/>
      <c r="J12" s="517"/>
      <c r="K12" s="517"/>
      <c r="L12" s="517"/>
      <c r="M12" s="517">
        <v>195</v>
      </c>
      <c r="N12" s="517">
        <v>25</v>
      </c>
      <c r="O12" s="517"/>
      <c r="P12" s="517"/>
      <c r="Q12" s="521">
        <f>SUM(B12:P12)</f>
        <v>9879</v>
      </c>
    </row>
    <row r="13" spans="1:17" ht="15">
      <c r="A13" s="485" t="s">
        <v>99</v>
      </c>
      <c r="B13" s="517">
        <v>2969</v>
      </c>
      <c r="C13" s="517"/>
      <c r="D13" s="517"/>
      <c r="E13" s="517">
        <v>6691</v>
      </c>
      <c r="F13" s="517"/>
      <c r="G13" s="517"/>
      <c r="H13" s="517"/>
      <c r="I13" s="517"/>
      <c r="J13" s="517"/>
      <c r="K13" s="517"/>
      <c r="L13" s="517"/>
      <c r="M13" s="517">
        <v>195</v>
      </c>
      <c r="N13" s="517">
        <v>25</v>
      </c>
      <c r="O13" s="517"/>
      <c r="P13" s="517"/>
      <c r="Q13" s="518">
        <f>SUM(B13:P13)</f>
        <v>9880</v>
      </c>
    </row>
    <row r="14" spans="1:17" ht="13.5">
      <c r="A14" s="489" t="s">
        <v>423</v>
      </c>
      <c r="B14" s="540">
        <f>B13/B12</f>
        <v>1</v>
      </c>
      <c r="C14" s="540"/>
      <c r="D14" s="540"/>
      <c r="E14" s="540">
        <f>E13/E12</f>
        <v>1.0001494768310912</v>
      </c>
      <c r="F14" s="540"/>
      <c r="G14" s="540"/>
      <c r="H14" s="540"/>
      <c r="I14" s="540"/>
      <c r="J14" s="540"/>
      <c r="K14" s="540"/>
      <c r="L14" s="540"/>
      <c r="M14" s="540">
        <f>M13/M12</f>
        <v>1</v>
      </c>
      <c r="N14" s="540"/>
      <c r="O14" s="540"/>
      <c r="P14" s="540"/>
      <c r="Q14" s="589">
        <f>Q13/Q12</f>
        <v>1.000101224820326</v>
      </c>
    </row>
    <row r="15" spans="1:17" ht="15">
      <c r="A15" s="489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8"/>
    </row>
    <row r="16" spans="1:17" ht="25.5">
      <c r="A16" s="520" t="s">
        <v>459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>
        <v>6280</v>
      </c>
      <c r="N16" s="517">
        <v>615</v>
      </c>
      <c r="O16" s="517"/>
      <c r="P16" s="517"/>
      <c r="Q16" s="521">
        <f>SUM(B16:P16)</f>
        <v>6895</v>
      </c>
    </row>
    <row r="17" spans="1:17" ht="27">
      <c r="A17" s="485" t="s">
        <v>406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>
        <v>6280</v>
      </c>
      <c r="N17" s="517">
        <v>615</v>
      </c>
      <c r="O17" s="517"/>
      <c r="P17" s="517"/>
      <c r="Q17" s="521">
        <f>SUM(B17:P17)</f>
        <v>6895</v>
      </c>
    </row>
    <row r="18" spans="1:17" ht="15">
      <c r="A18" s="485" t="s">
        <v>99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>
        <v>6280</v>
      </c>
      <c r="N18" s="517">
        <v>615</v>
      </c>
      <c r="O18" s="517"/>
      <c r="P18" s="517"/>
      <c r="Q18" s="521">
        <f>SUM(B18:P18)</f>
        <v>6895</v>
      </c>
    </row>
    <row r="19" spans="1:17" ht="13.5">
      <c r="A19" s="520" t="s">
        <v>423</v>
      </c>
      <c r="B19" s="517"/>
      <c r="C19" s="517"/>
      <c r="D19" s="517"/>
      <c r="E19" s="540"/>
      <c r="F19" s="540"/>
      <c r="G19" s="540"/>
      <c r="H19" s="540"/>
      <c r="I19" s="540"/>
      <c r="J19" s="540"/>
      <c r="K19" s="540"/>
      <c r="L19" s="540"/>
      <c r="M19" s="540">
        <f>M18/M17</f>
        <v>1</v>
      </c>
      <c r="N19" s="540">
        <f>N18/N17</f>
        <v>1</v>
      </c>
      <c r="O19" s="540"/>
      <c r="P19" s="540"/>
      <c r="Q19" s="589">
        <f>Q18/Q17</f>
        <v>1</v>
      </c>
    </row>
    <row r="20" spans="1:17" ht="15">
      <c r="A20" s="520"/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21"/>
    </row>
    <row r="21" spans="1:17" ht="25.5">
      <c r="A21" s="520" t="s">
        <v>460</v>
      </c>
      <c r="B21" s="522">
        <v>2804</v>
      </c>
      <c r="C21" s="522"/>
      <c r="D21" s="522"/>
      <c r="E21" s="522">
        <v>132759</v>
      </c>
      <c r="F21" s="522"/>
      <c r="G21" s="522"/>
      <c r="H21" s="522"/>
      <c r="I21" s="522"/>
      <c r="J21" s="522"/>
      <c r="K21" s="522"/>
      <c r="L21" s="522"/>
      <c r="M21" s="522">
        <v>3590</v>
      </c>
      <c r="N21" s="522"/>
      <c r="O21" s="522"/>
      <c r="P21" s="522"/>
      <c r="Q21" s="521">
        <f>SUM(B21:P21)</f>
        <v>139153</v>
      </c>
    </row>
    <row r="22" spans="1:17" ht="15">
      <c r="A22" s="492" t="s">
        <v>407</v>
      </c>
      <c r="B22" s="522">
        <v>2816</v>
      </c>
      <c r="C22" s="522"/>
      <c r="D22" s="522"/>
      <c r="E22" s="522">
        <v>172759</v>
      </c>
      <c r="F22" s="522"/>
      <c r="G22" s="522"/>
      <c r="H22" s="522"/>
      <c r="I22" s="522"/>
      <c r="J22" s="522"/>
      <c r="K22" s="522"/>
      <c r="L22" s="522"/>
      <c r="M22" s="522">
        <v>3596</v>
      </c>
      <c r="N22" s="522"/>
      <c r="O22" s="522"/>
      <c r="P22" s="522"/>
      <c r="Q22" s="521">
        <f>SUM(B22:P22)</f>
        <v>179171</v>
      </c>
    </row>
    <row r="23" spans="1:17" ht="15">
      <c r="A23" s="492" t="s">
        <v>99</v>
      </c>
      <c r="B23" s="522">
        <v>2816</v>
      </c>
      <c r="C23" s="522"/>
      <c r="D23" s="522"/>
      <c r="E23" s="522">
        <v>172760</v>
      </c>
      <c r="F23" s="522"/>
      <c r="G23" s="522"/>
      <c r="H23" s="522"/>
      <c r="I23" s="522"/>
      <c r="J23" s="522"/>
      <c r="K23" s="522"/>
      <c r="L23" s="522"/>
      <c r="M23" s="522">
        <v>3596</v>
      </c>
      <c r="N23" s="522"/>
      <c r="O23" s="522"/>
      <c r="P23" s="522"/>
      <c r="Q23" s="521">
        <f>SUM(B23:P23)</f>
        <v>179172</v>
      </c>
    </row>
    <row r="24" spans="1:17" ht="13.5">
      <c r="A24" s="541" t="s">
        <v>423</v>
      </c>
      <c r="B24" s="542">
        <f>B23/B22</f>
        <v>1</v>
      </c>
      <c r="C24" s="542"/>
      <c r="D24" s="542"/>
      <c r="E24" s="542">
        <f>E23/E22</f>
        <v>1.0000057884104445</v>
      </c>
      <c r="F24" s="542"/>
      <c r="G24" s="542"/>
      <c r="H24" s="542"/>
      <c r="I24" s="542"/>
      <c r="J24" s="542"/>
      <c r="K24" s="542"/>
      <c r="L24" s="542"/>
      <c r="M24" s="542">
        <f>M23/M22</f>
        <v>1</v>
      </c>
      <c r="N24" s="542"/>
      <c r="O24" s="542"/>
      <c r="P24" s="542"/>
      <c r="Q24" s="542">
        <f>Q23/Q22</f>
        <v>1.0000055812603603</v>
      </c>
    </row>
    <row r="25" spans="1:17" ht="15.75" thickBot="1">
      <c r="A25" s="523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5"/>
    </row>
    <row r="26" spans="1:17" ht="15">
      <c r="A26" s="526" t="s">
        <v>25</v>
      </c>
      <c r="B26" s="527">
        <f>SUM(B6,B11,B21)</f>
        <v>17404</v>
      </c>
      <c r="C26" s="528"/>
      <c r="D26" s="528"/>
      <c r="E26" s="527">
        <f>SUM(E6,E11,E16,E21,)</f>
        <v>142559</v>
      </c>
      <c r="F26" s="528"/>
      <c r="G26" s="528"/>
      <c r="H26" s="528"/>
      <c r="I26" s="528"/>
      <c r="J26" s="528"/>
      <c r="K26" s="528"/>
      <c r="L26" s="528"/>
      <c r="M26" s="527">
        <f>SUM(M6,M11,M16,M21)</f>
        <v>36991</v>
      </c>
      <c r="N26" s="527">
        <f>SUM(N6,N11,N16,N21)</f>
        <v>840</v>
      </c>
      <c r="O26" s="528"/>
      <c r="P26" s="528"/>
      <c r="Q26" s="529">
        <f>SUM(Q6,Q11,Q16,Q21)</f>
        <v>197794</v>
      </c>
    </row>
    <row r="27" spans="1:17" ht="15">
      <c r="A27" s="593" t="s">
        <v>86</v>
      </c>
      <c r="B27" s="530">
        <f>SUM(B7,B12,B17,B22)</f>
        <v>22390</v>
      </c>
      <c r="C27" s="530"/>
      <c r="D27" s="530"/>
      <c r="E27" s="530">
        <f>SUM(E7,E12,E17,E22)</f>
        <v>182599</v>
      </c>
      <c r="F27" s="530"/>
      <c r="G27" s="530"/>
      <c r="H27" s="530">
        <v>18</v>
      </c>
      <c r="I27" s="530"/>
      <c r="J27" s="530"/>
      <c r="K27" s="530"/>
      <c r="L27" s="530"/>
      <c r="M27" s="530">
        <f>SUM(M7,M12,M17,M22)</f>
        <v>36997</v>
      </c>
      <c r="N27" s="527">
        <f>SUM(N7,N12,N17,N22)</f>
        <v>840</v>
      </c>
      <c r="O27" s="530"/>
      <c r="P27" s="530"/>
      <c r="Q27" s="530">
        <f>SUM(Q7,Q12,Q17,Q22)</f>
        <v>242844</v>
      </c>
    </row>
    <row r="28" spans="1:17" ht="15">
      <c r="A28" s="594" t="s">
        <v>99</v>
      </c>
      <c r="B28" s="530">
        <f>SUM(B8,B13,B18,B23)</f>
        <v>22391</v>
      </c>
      <c r="C28" s="530"/>
      <c r="D28" s="530"/>
      <c r="E28" s="530">
        <f>SUM(E8,E13,E18,E23)</f>
        <v>182600</v>
      </c>
      <c r="F28" s="530"/>
      <c r="G28" s="530"/>
      <c r="H28" s="530">
        <v>18</v>
      </c>
      <c r="I28" s="530"/>
      <c r="J28" s="530"/>
      <c r="K28" s="530"/>
      <c r="L28" s="530"/>
      <c r="M28" s="530">
        <f>SUM(M7,M13,M18,M23)</f>
        <v>36997</v>
      </c>
      <c r="N28" s="527">
        <f>SUM(N8,N13,N18,N23)</f>
        <v>840</v>
      </c>
      <c r="O28" s="530"/>
      <c r="P28" s="530"/>
      <c r="Q28" s="530">
        <f>SUM(B28:P28)</f>
        <v>242846</v>
      </c>
    </row>
    <row r="29" spans="1:17" s="499" customFormat="1" ht="15">
      <c r="A29" s="531" t="s">
        <v>422</v>
      </c>
      <c r="B29" s="530">
        <f>B28-B30</f>
        <v>19422</v>
      </c>
      <c r="C29" s="530"/>
      <c r="D29" s="530"/>
      <c r="E29" s="530">
        <f>E28-E30</f>
        <v>175909</v>
      </c>
      <c r="F29" s="530"/>
      <c r="G29" s="530"/>
      <c r="H29" s="530">
        <v>18</v>
      </c>
      <c r="I29" s="530"/>
      <c r="J29" s="530"/>
      <c r="K29" s="530"/>
      <c r="L29" s="530"/>
      <c r="M29" s="530">
        <f>M28-M30</f>
        <v>36802</v>
      </c>
      <c r="N29" s="530">
        <f>N28-N30</f>
        <v>815</v>
      </c>
      <c r="O29" s="530"/>
      <c r="P29" s="530"/>
      <c r="Q29" s="530">
        <f>Q28-Q30</f>
        <v>232966</v>
      </c>
    </row>
    <row r="30" spans="1:17" s="499" customFormat="1" ht="15.75" thickBot="1">
      <c r="A30" s="504" t="s">
        <v>409</v>
      </c>
      <c r="B30" s="532">
        <v>2969</v>
      </c>
      <c r="C30" s="533"/>
      <c r="D30" s="533"/>
      <c r="E30" s="532">
        <v>6691</v>
      </c>
      <c r="F30" s="533"/>
      <c r="G30" s="533"/>
      <c r="H30" s="533"/>
      <c r="I30" s="533"/>
      <c r="J30" s="533"/>
      <c r="K30" s="533"/>
      <c r="L30" s="533"/>
      <c r="M30" s="532">
        <v>195</v>
      </c>
      <c r="N30" s="532">
        <v>25</v>
      </c>
      <c r="O30" s="533"/>
      <c r="P30" s="533"/>
      <c r="Q30" s="534">
        <f>SUM(B30:P30)</f>
        <v>9880</v>
      </c>
    </row>
    <row r="31" ht="13.5">
      <c r="M31" s="537"/>
    </row>
    <row r="32" spans="13:17" ht="13.5">
      <c r="M32" s="537"/>
      <c r="Q32" s="538"/>
    </row>
  </sheetData>
  <sheetProtection/>
  <mergeCells count="21">
    <mergeCell ref="Q1:Q4"/>
    <mergeCell ref="B2:G2"/>
    <mergeCell ref="H2:L2"/>
    <mergeCell ref="M2:N2"/>
    <mergeCell ref="O2:O4"/>
    <mergeCell ref="M3:N3"/>
    <mergeCell ref="B3:B4"/>
    <mergeCell ref="H3:H4"/>
    <mergeCell ref="A1:A4"/>
    <mergeCell ref="B1:L1"/>
    <mergeCell ref="M1:P1"/>
    <mergeCell ref="C3:C4"/>
    <mergeCell ref="D3:D4"/>
    <mergeCell ref="E3:E4"/>
    <mergeCell ref="F3:F4"/>
    <mergeCell ref="G3:G4"/>
    <mergeCell ref="P2:P4"/>
    <mergeCell ref="I3:I4"/>
    <mergeCell ref="J3:J4"/>
    <mergeCell ref="K3:K4"/>
    <mergeCell ref="L3:L4"/>
  </mergeCells>
  <printOptions/>
  <pageMargins left="0.31496062992125984" right="0.2362204724409449" top="1.2825" bottom="0.35433070866141736" header="0.2362204724409449" footer="0.2362204724409449"/>
  <pageSetup fitToHeight="1" fitToWidth="1" horizontalDpi="600" verticalDpi="600" orientation="landscape" paperSize="9" scale="69" r:id="rId1"/>
  <headerFooter>
    <oddHeader>&amp;C&amp;"Book Antiqua,Félkövér"&amp;11Keszthely és Környéke Kistérségi Többcélú Társulás
2023. évi bevételei&amp;R&amp;"Book Antiqua,Félkövér"6. melléklet
ezer Ft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34"/>
  <sheetViews>
    <sheetView view="pageLayout" workbookViewId="0" topLeftCell="A1">
      <selection activeCell="B11" sqref="B11"/>
    </sheetView>
  </sheetViews>
  <sheetFormatPr defaultColWidth="10.625" defaultRowHeight="12.75"/>
  <cols>
    <col min="1" max="1" width="18.875" style="63" bestFit="1" customWidth="1"/>
    <col min="2" max="2" width="12.375" style="63" customWidth="1"/>
    <col min="3" max="3" width="15.00390625" style="63" customWidth="1"/>
    <col min="4" max="4" width="9.50390625" style="63" customWidth="1"/>
    <col min="5" max="5" width="10.50390625" style="63" customWidth="1"/>
    <col min="6" max="7" width="12.625" style="63" customWidth="1"/>
    <col min="8" max="8" width="8.625" style="63" bestFit="1" customWidth="1"/>
    <col min="9" max="9" width="9.00390625" style="63" bestFit="1" customWidth="1"/>
    <col min="10" max="10" width="13.00390625" style="63" bestFit="1" customWidth="1"/>
    <col min="11" max="11" width="11.50390625" style="63" bestFit="1" customWidth="1"/>
    <col min="12" max="12" width="12.625" style="63" bestFit="1" customWidth="1"/>
    <col min="13" max="13" width="13.00390625" style="63" customWidth="1"/>
    <col min="14" max="14" width="8.875" style="63" customWidth="1"/>
    <col min="15" max="15" width="9.875" style="63" customWidth="1"/>
    <col min="16" max="16" width="14.375" style="63" customWidth="1"/>
    <col min="17" max="17" width="9.625" style="63" customWidth="1"/>
    <col min="18" max="18" width="13.625" style="63" customWidth="1"/>
    <col min="19" max="16384" width="10.625" style="63" customWidth="1"/>
  </cols>
  <sheetData>
    <row r="1" ht="14.25" thickBot="1">
      <c r="R1" s="286" t="s">
        <v>290</v>
      </c>
    </row>
    <row r="2" spans="1:18" ht="27.75" customHeight="1">
      <c r="A2" s="701" t="s">
        <v>192</v>
      </c>
      <c r="B2" s="705" t="s">
        <v>207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7"/>
      <c r="P2" s="687" t="s">
        <v>329</v>
      </c>
      <c r="Q2" s="690" t="s">
        <v>208</v>
      </c>
      <c r="R2" s="693" t="s">
        <v>209</v>
      </c>
    </row>
    <row r="3" spans="1:18" ht="15" customHeight="1">
      <c r="A3" s="702"/>
      <c r="B3" s="698" t="s">
        <v>210</v>
      </c>
      <c r="C3" s="699"/>
      <c r="D3" s="699"/>
      <c r="E3" s="699"/>
      <c r="F3" s="699"/>
      <c r="G3" s="699"/>
      <c r="H3" s="699"/>
      <c r="I3" s="700"/>
      <c r="J3" s="698" t="s">
        <v>211</v>
      </c>
      <c r="K3" s="699"/>
      <c r="L3" s="699"/>
      <c r="M3" s="699"/>
      <c r="N3" s="699"/>
      <c r="O3" s="700"/>
      <c r="P3" s="688"/>
      <c r="Q3" s="691"/>
      <c r="R3" s="694"/>
    </row>
    <row r="4" spans="1:18" ht="15">
      <c r="A4" s="703"/>
      <c r="B4" s="704" t="s">
        <v>80</v>
      </c>
      <c r="C4" s="704" t="s">
        <v>464</v>
      </c>
      <c r="D4" s="704" t="s">
        <v>37</v>
      </c>
      <c r="E4" s="704" t="s">
        <v>461</v>
      </c>
      <c r="F4" s="698" t="s">
        <v>84</v>
      </c>
      <c r="G4" s="699"/>
      <c r="H4" s="699"/>
      <c r="I4" s="700"/>
      <c r="J4" s="696" t="s">
        <v>369</v>
      </c>
      <c r="K4" s="696" t="s">
        <v>85</v>
      </c>
      <c r="L4" s="659" t="s">
        <v>465</v>
      </c>
      <c r="M4" s="686"/>
      <c r="N4" s="686"/>
      <c r="O4" s="660"/>
      <c r="P4" s="688"/>
      <c r="Q4" s="691"/>
      <c r="R4" s="694"/>
    </row>
    <row r="5" spans="1:18" ht="65.25" customHeight="1" thickBot="1">
      <c r="A5" s="287" t="s">
        <v>198</v>
      </c>
      <c r="B5" s="697"/>
      <c r="C5" s="697"/>
      <c r="D5" s="697"/>
      <c r="E5" s="697"/>
      <c r="F5" s="595" t="s">
        <v>462</v>
      </c>
      <c r="G5" s="595" t="s">
        <v>463</v>
      </c>
      <c r="H5" s="595" t="s">
        <v>399</v>
      </c>
      <c r="I5" s="595" t="s">
        <v>398</v>
      </c>
      <c r="J5" s="697"/>
      <c r="K5" s="697"/>
      <c r="L5" s="597" t="s">
        <v>462</v>
      </c>
      <c r="M5" s="597" t="s">
        <v>463</v>
      </c>
      <c r="N5" s="598" t="s">
        <v>398</v>
      </c>
      <c r="O5" s="596" t="s">
        <v>399</v>
      </c>
      <c r="P5" s="689"/>
      <c r="Q5" s="692"/>
      <c r="R5" s="695"/>
    </row>
    <row r="6" spans="1:18" ht="17.25" thickBot="1">
      <c r="A6" s="97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9">
        <v>12</v>
      </c>
      <c r="M6" s="99">
        <v>13</v>
      </c>
      <c r="N6" s="98">
        <v>14</v>
      </c>
      <c r="O6" s="98">
        <v>15</v>
      </c>
      <c r="P6" s="99">
        <v>16</v>
      </c>
      <c r="Q6" s="100">
        <v>13</v>
      </c>
      <c r="R6" s="101">
        <v>14</v>
      </c>
    </row>
    <row r="7" spans="1:18" ht="15" customHeight="1">
      <c r="A7" s="102" t="s">
        <v>201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18" ht="15" customHeight="1">
      <c r="A8" s="105" t="s">
        <v>212</v>
      </c>
      <c r="B8" s="103">
        <f aca="true" t="shared" si="0" ref="B8:D10">SUM(B15,B24)</f>
        <v>139453</v>
      </c>
      <c r="C8" s="103">
        <f t="shared" si="0"/>
        <v>18485</v>
      </c>
      <c r="D8" s="103">
        <f t="shared" si="0"/>
        <v>31420</v>
      </c>
      <c r="E8" s="103"/>
      <c r="F8" s="103">
        <f>SUM(F15,F24)</f>
        <v>7596</v>
      </c>
      <c r="G8" s="103"/>
      <c r="H8" s="103"/>
      <c r="I8" s="103"/>
      <c r="J8" s="103">
        <f>SUM(J15,J24)</f>
        <v>840</v>
      </c>
      <c r="K8" s="103"/>
      <c r="L8" s="103"/>
      <c r="M8" s="103"/>
      <c r="N8" s="103"/>
      <c r="O8" s="103"/>
      <c r="P8" s="103">
        <f>SUM(P15,P24)</f>
        <v>116550</v>
      </c>
      <c r="Q8" s="103">
        <f>SUM(Q15,Q24)</f>
        <v>314344</v>
      </c>
      <c r="R8" s="104">
        <v>36</v>
      </c>
    </row>
    <row r="9" spans="1:18" ht="15" customHeight="1">
      <c r="A9" s="105" t="s">
        <v>213</v>
      </c>
      <c r="B9" s="103">
        <f t="shared" si="0"/>
        <v>176855</v>
      </c>
      <c r="C9" s="103">
        <f t="shared" si="0"/>
        <v>23343</v>
      </c>
      <c r="D9" s="103">
        <f t="shared" si="0"/>
        <v>34192</v>
      </c>
      <c r="E9" s="103"/>
      <c r="F9" s="103">
        <f>SUM(F16,F25)</f>
        <v>7596</v>
      </c>
      <c r="G9" s="103"/>
      <c r="H9" s="103"/>
      <c r="I9" s="103"/>
      <c r="J9" s="103">
        <f>SUM(J16,J25)</f>
        <v>858</v>
      </c>
      <c r="K9" s="103"/>
      <c r="L9" s="103"/>
      <c r="M9" s="103"/>
      <c r="N9" s="103"/>
      <c r="O9" s="103"/>
      <c r="P9" s="103">
        <f>SUM(P16,P25)</f>
        <v>156574</v>
      </c>
      <c r="Q9" s="103">
        <f>SUM(B9:P9)</f>
        <v>399418</v>
      </c>
      <c r="R9" s="104">
        <v>36</v>
      </c>
    </row>
    <row r="10" spans="1:18" ht="15" customHeight="1">
      <c r="A10" s="106" t="s">
        <v>99</v>
      </c>
      <c r="B10" s="103">
        <f t="shared" si="0"/>
        <v>155738</v>
      </c>
      <c r="C10" s="103">
        <f t="shared" si="0"/>
        <v>20014</v>
      </c>
      <c r="D10" s="103">
        <f t="shared" si="0"/>
        <v>20547</v>
      </c>
      <c r="E10" s="103"/>
      <c r="F10" s="103">
        <f>SUM(F17,F26)</f>
        <v>7596</v>
      </c>
      <c r="G10" s="103"/>
      <c r="H10" s="103"/>
      <c r="I10" s="103"/>
      <c r="J10" s="103">
        <f>SUM(J17,J26)</f>
        <v>661</v>
      </c>
      <c r="K10" s="103"/>
      <c r="L10" s="103"/>
      <c r="M10" s="103"/>
      <c r="N10" s="103"/>
      <c r="O10" s="103"/>
      <c r="P10" s="103">
        <f>SUM(P17,P26)</f>
        <v>156574</v>
      </c>
      <c r="Q10" s="103">
        <f>SUM(B10:P10)</f>
        <v>361130</v>
      </c>
      <c r="R10" s="104">
        <v>36</v>
      </c>
    </row>
    <row r="11" spans="1:18" ht="15" customHeight="1">
      <c r="A11" s="75" t="s">
        <v>222</v>
      </c>
      <c r="B11" s="137">
        <f>B10/B9</f>
        <v>0.8805970993186508</v>
      </c>
      <c r="C11" s="137">
        <f>C10/C9</f>
        <v>0.85738765368633</v>
      </c>
      <c r="D11" s="137">
        <f>D10/D9</f>
        <v>0.6009300421151147</v>
      </c>
      <c r="E11" s="137"/>
      <c r="F11" s="137">
        <f>F10/F9</f>
        <v>1</v>
      </c>
      <c r="G11" s="137"/>
      <c r="H11" s="137"/>
      <c r="I11" s="137"/>
      <c r="J11" s="137">
        <f>J10/J9</f>
        <v>0.7703962703962703</v>
      </c>
      <c r="K11" s="137"/>
      <c r="L11" s="137"/>
      <c r="M11" s="137"/>
      <c r="N11" s="137"/>
      <c r="O11" s="137"/>
      <c r="P11" s="137">
        <f>P10/P9</f>
        <v>1</v>
      </c>
      <c r="Q11" s="137">
        <f>Q10/Q9</f>
        <v>0.9041405244630938</v>
      </c>
      <c r="R11" s="104"/>
    </row>
    <row r="12" spans="1:18" ht="15" customHeight="1">
      <c r="A12" s="107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</row>
    <row r="13" spans="1:18" ht="15" customHeight="1">
      <c r="A13" s="10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ht="15" customHeight="1">
      <c r="A14" s="107" t="s">
        <v>328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10"/>
    </row>
    <row r="15" spans="1:18" ht="15" customHeight="1">
      <c r="A15" s="107" t="s">
        <v>214</v>
      </c>
      <c r="B15" s="108">
        <v>133769</v>
      </c>
      <c r="C15" s="108">
        <v>17751</v>
      </c>
      <c r="D15" s="108">
        <v>22831</v>
      </c>
      <c r="E15" s="108"/>
      <c r="F15" s="108"/>
      <c r="G15" s="108"/>
      <c r="H15" s="108"/>
      <c r="I15" s="108"/>
      <c r="J15" s="108">
        <v>840</v>
      </c>
      <c r="K15" s="108"/>
      <c r="L15" s="108"/>
      <c r="M15" s="108"/>
      <c r="N15" s="108"/>
      <c r="O15" s="108"/>
      <c r="P15" s="108"/>
      <c r="Q15" s="108">
        <f>SUM(B15:P15)</f>
        <v>175191</v>
      </c>
      <c r="R15" s="110">
        <v>35</v>
      </c>
    </row>
    <row r="16" spans="1:18" ht="15" customHeight="1">
      <c r="A16" s="111" t="s">
        <v>215</v>
      </c>
      <c r="B16" s="108">
        <v>171142</v>
      </c>
      <c r="C16" s="108">
        <v>22608</v>
      </c>
      <c r="D16" s="108">
        <v>25639</v>
      </c>
      <c r="E16" s="108"/>
      <c r="F16" s="108"/>
      <c r="G16" s="108"/>
      <c r="H16" s="108"/>
      <c r="I16" s="108"/>
      <c r="J16" s="108">
        <v>858</v>
      </c>
      <c r="K16" s="108"/>
      <c r="L16" s="108"/>
      <c r="M16" s="108"/>
      <c r="N16" s="108"/>
      <c r="O16" s="108"/>
      <c r="P16" s="108"/>
      <c r="Q16" s="108">
        <f>SUM(B16:P16)</f>
        <v>220247</v>
      </c>
      <c r="R16" s="110">
        <v>35</v>
      </c>
    </row>
    <row r="17" spans="1:18" ht="15" customHeight="1">
      <c r="A17" s="112" t="s">
        <v>203</v>
      </c>
      <c r="B17" s="103">
        <v>150025</v>
      </c>
      <c r="C17" s="103">
        <v>19280</v>
      </c>
      <c r="D17" s="103">
        <v>16337</v>
      </c>
      <c r="E17" s="103"/>
      <c r="F17" s="103"/>
      <c r="G17" s="103"/>
      <c r="H17" s="103"/>
      <c r="I17" s="103"/>
      <c r="J17" s="103">
        <v>661</v>
      </c>
      <c r="K17" s="103"/>
      <c r="L17" s="103"/>
      <c r="M17" s="103"/>
      <c r="N17" s="103"/>
      <c r="O17" s="103"/>
      <c r="P17" s="103"/>
      <c r="Q17" s="103">
        <f>SUM(B17:P17)</f>
        <v>186303</v>
      </c>
      <c r="R17" s="110">
        <v>32</v>
      </c>
    </row>
    <row r="18" spans="1:18" ht="15" customHeight="1">
      <c r="A18" s="75" t="s">
        <v>225</v>
      </c>
      <c r="B18" s="138">
        <f>B17/B16</f>
        <v>0.8766112351147001</v>
      </c>
      <c r="C18" s="138">
        <f>C17/C16</f>
        <v>0.8527954706298655</v>
      </c>
      <c r="D18" s="138">
        <f>D17/D16</f>
        <v>0.6371933382737236</v>
      </c>
      <c r="E18" s="138"/>
      <c r="F18" s="138"/>
      <c r="G18" s="138"/>
      <c r="H18" s="138"/>
      <c r="I18" s="138"/>
      <c r="J18" s="138">
        <f>J17/J16</f>
        <v>0.7703962703962703</v>
      </c>
      <c r="K18" s="138"/>
      <c r="L18" s="138"/>
      <c r="M18" s="138"/>
      <c r="N18" s="138"/>
      <c r="O18" s="138"/>
      <c r="P18" s="138"/>
      <c r="Q18" s="138">
        <f>Q17/Q16</f>
        <v>0.8458821232525301</v>
      </c>
      <c r="R18" s="379"/>
    </row>
    <row r="19" spans="1:18" ht="15" customHeight="1">
      <c r="A19" s="11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14"/>
      <c r="Q19" s="115"/>
      <c r="R19" s="116"/>
    </row>
    <row r="20" spans="1:18" ht="15" customHeight="1">
      <c r="A20" s="113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14"/>
      <c r="Q20" s="115"/>
      <c r="R20" s="116"/>
    </row>
    <row r="21" spans="1:18" ht="15" customHeight="1">
      <c r="A21" s="113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14"/>
      <c r="Q21" s="115"/>
      <c r="R21" s="116"/>
    </row>
    <row r="22" spans="1:18" ht="15" customHeight="1">
      <c r="A22" s="113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3"/>
      <c r="R22" s="110"/>
    </row>
    <row r="23" spans="1:18" ht="15" customHeight="1">
      <c r="A23" s="107" t="s">
        <v>216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3"/>
      <c r="R23" s="110"/>
    </row>
    <row r="24" spans="1:18" ht="15" customHeight="1">
      <c r="A24" s="107" t="s">
        <v>214</v>
      </c>
      <c r="B24" s="108">
        <v>5684</v>
      </c>
      <c r="C24" s="108">
        <v>734</v>
      </c>
      <c r="D24" s="108">
        <v>8589</v>
      </c>
      <c r="E24" s="108"/>
      <c r="F24" s="108">
        <v>7596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>
        <v>116550</v>
      </c>
      <c r="Q24" s="108">
        <f>SUM(B24:P24)</f>
        <v>139153</v>
      </c>
      <c r="R24" s="110">
        <v>1</v>
      </c>
    </row>
    <row r="25" spans="1:18" ht="15" customHeight="1">
      <c r="A25" s="111" t="s">
        <v>215</v>
      </c>
      <c r="B25" s="108">
        <v>5713</v>
      </c>
      <c r="C25" s="108">
        <v>735</v>
      </c>
      <c r="D25" s="108">
        <v>8553</v>
      </c>
      <c r="E25" s="108"/>
      <c r="F25" s="108">
        <v>7596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>
        <v>156574</v>
      </c>
      <c r="Q25" s="108">
        <f>SUM(B25:P25)</f>
        <v>179171</v>
      </c>
      <c r="R25" s="110">
        <v>1</v>
      </c>
    </row>
    <row r="26" spans="1:18" ht="15" customHeight="1">
      <c r="A26" s="112" t="s">
        <v>203</v>
      </c>
      <c r="B26" s="103">
        <v>5713</v>
      </c>
      <c r="C26" s="103">
        <v>734</v>
      </c>
      <c r="D26" s="103">
        <v>4210</v>
      </c>
      <c r="E26" s="103"/>
      <c r="F26" s="103">
        <v>7596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>
        <v>156574</v>
      </c>
      <c r="Q26" s="103">
        <f>SUM(B26:P26)</f>
        <v>174827</v>
      </c>
      <c r="R26" s="110">
        <v>1</v>
      </c>
    </row>
    <row r="27" spans="1:18" ht="15" customHeight="1">
      <c r="A27" s="75" t="s">
        <v>225</v>
      </c>
      <c r="B27" s="138">
        <f>B26/B25</f>
        <v>1</v>
      </c>
      <c r="C27" s="138">
        <f>C26/C25</f>
        <v>0.998639455782313</v>
      </c>
      <c r="D27" s="138">
        <f>D26/D25</f>
        <v>0.4922249503098328</v>
      </c>
      <c r="E27" s="138"/>
      <c r="F27" s="138">
        <f>F26/F25</f>
        <v>1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>
        <f>P26/P25</f>
        <v>1</v>
      </c>
      <c r="Q27" s="138">
        <f>Q26/Q25</f>
        <v>0.975755004995228</v>
      </c>
      <c r="R27" s="110"/>
    </row>
    <row r="28" spans="1:18" ht="15" customHeight="1">
      <c r="A28" s="113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14"/>
      <c r="R28" s="110"/>
    </row>
    <row r="29" spans="1:18" ht="15" customHeight="1">
      <c r="A29" s="113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14"/>
      <c r="R29" s="110"/>
    </row>
    <row r="30" spans="1:18" ht="15" customHeight="1">
      <c r="A30" s="113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14"/>
      <c r="R30" s="110"/>
    </row>
    <row r="31" spans="1:18" ht="15" customHeight="1">
      <c r="A31" s="113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14"/>
      <c r="R31" s="110"/>
    </row>
    <row r="32" spans="1:18" ht="1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14"/>
      <c r="R32" s="110"/>
    </row>
    <row r="33" spans="1:18" ht="15" customHeight="1">
      <c r="A33" s="113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14"/>
      <c r="R33" s="110"/>
    </row>
    <row r="34" spans="1:18" ht="15" customHeight="1" thickBot="1">
      <c r="A34" s="117"/>
      <c r="B34" s="118"/>
      <c r="C34" s="118"/>
      <c r="D34" s="118"/>
      <c r="E34" s="118"/>
      <c r="F34" s="118"/>
      <c r="G34" s="119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20"/>
    </row>
  </sheetData>
  <sheetProtection/>
  <mergeCells count="15">
    <mergeCell ref="B3:I3"/>
    <mergeCell ref="F4:I4"/>
    <mergeCell ref="A2:A4"/>
    <mergeCell ref="B4:B5"/>
    <mergeCell ref="C4:C5"/>
    <mergeCell ref="D4:D5"/>
    <mergeCell ref="E4:E5"/>
    <mergeCell ref="B2:O2"/>
    <mergeCell ref="L4:O4"/>
    <mergeCell ref="P2:P5"/>
    <mergeCell ref="Q2:Q5"/>
    <mergeCell ref="R2:R5"/>
    <mergeCell ref="J4:J5"/>
    <mergeCell ref="K4:K5"/>
    <mergeCell ref="J3:O3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&amp;C&amp;"Book Antiqua,Félkövér"&amp;11Keszthely és Környéke Többcélú Kistérségi Társulás 2023. évi kiadásai kiemelt előirányzatok szerinti bontásban&amp;R&amp;"Book Antiqua,Normál"7. sz.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6"/>
  <sheetViews>
    <sheetView view="pageLayout" workbookViewId="0" topLeftCell="A7">
      <selection activeCell="A27" sqref="A27"/>
    </sheetView>
  </sheetViews>
  <sheetFormatPr defaultColWidth="9.00390625" defaultRowHeight="12.75"/>
  <cols>
    <col min="1" max="1" width="28.375" style="507" customWidth="1"/>
    <col min="2" max="2" width="9.625" style="471" customWidth="1"/>
    <col min="3" max="3" width="8.50390625" style="471" customWidth="1"/>
    <col min="4" max="4" width="8.625" style="471" customWidth="1"/>
    <col min="5" max="5" width="8.375" style="471" customWidth="1"/>
    <col min="6" max="6" width="11.125" style="471" customWidth="1"/>
    <col min="7" max="7" width="11.875" style="471" customWidth="1"/>
    <col min="8" max="9" width="8.00390625" style="471" customWidth="1"/>
    <col min="10" max="10" width="9.875" style="471" customWidth="1"/>
    <col min="11" max="12" width="8.00390625" style="471" customWidth="1"/>
    <col min="13" max="14" width="8.375" style="471" customWidth="1"/>
    <col min="15" max="15" width="8.00390625" style="471" customWidth="1"/>
    <col min="16" max="16" width="9.00390625" style="471" customWidth="1"/>
    <col min="17" max="17" width="8.125" style="471" customWidth="1"/>
    <col min="18" max="18" width="7.875" style="499" customWidth="1"/>
    <col min="19" max="19" width="9.875" style="499" customWidth="1"/>
    <col min="20" max="16384" width="9.375" style="471" customWidth="1"/>
  </cols>
  <sheetData>
    <row r="1" spans="1:19" ht="14.25">
      <c r="A1" s="669" t="s">
        <v>386</v>
      </c>
      <c r="B1" s="711" t="s">
        <v>207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3"/>
      <c r="P1" s="714" t="s">
        <v>42</v>
      </c>
      <c r="Q1" s="715"/>
      <c r="R1" s="716"/>
      <c r="S1" s="717" t="s">
        <v>208</v>
      </c>
    </row>
    <row r="2" spans="1:19" ht="13.5" customHeight="1">
      <c r="A2" s="670"/>
      <c r="B2" s="720" t="s">
        <v>210</v>
      </c>
      <c r="C2" s="721"/>
      <c r="D2" s="721"/>
      <c r="E2" s="721"/>
      <c r="F2" s="721"/>
      <c r="G2" s="721"/>
      <c r="H2" s="721"/>
      <c r="I2" s="722"/>
      <c r="J2" s="723" t="s">
        <v>387</v>
      </c>
      <c r="K2" s="724"/>
      <c r="L2" s="724"/>
      <c r="M2" s="724"/>
      <c r="N2" s="724"/>
      <c r="O2" s="725"/>
      <c r="P2" s="665" t="s">
        <v>388</v>
      </c>
      <c r="Q2" s="663" t="s">
        <v>389</v>
      </c>
      <c r="R2" s="665" t="s">
        <v>390</v>
      </c>
      <c r="S2" s="718"/>
    </row>
    <row r="3" spans="1:19" ht="20.25" customHeight="1">
      <c r="A3" s="670"/>
      <c r="B3" s="663" t="s">
        <v>391</v>
      </c>
      <c r="C3" s="661" t="s">
        <v>392</v>
      </c>
      <c r="D3" s="661" t="s">
        <v>37</v>
      </c>
      <c r="E3" s="661" t="s">
        <v>393</v>
      </c>
      <c r="F3" s="708" t="s">
        <v>84</v>
      </c>
      <c r="G3" s="709"/>
      <c r="H3" s="709"/>
      <c r="I3" s="710"/>
      <c r="J3" s="665" t="s">
        <v>394</v>
      </c>
      <c r="K3" s="665" t="s">
        <v>395</v>
      </c>
      <c r="L3" s="665" t="s">
        <v>368</v>
      </c>
      <c r="M3" s="665"/>
      <c r="N3" s="665"/>
      <c r="O3" s="665"/>
      <c r="P3" s="665"/>
      <c r="Q3" s="685"/>
      <c r="R3" s="665"/>
      <c r="S3" s="718"/>
    </row>
    <row r="4" spans="1:19" ht="76.5">
      <c r="A4" s="671"/>
      <c r="B4" s="664"/>
      <c r="C4" s="662"/>
      <c r="D4" s="662"/>
      <c r="E4" s="662"/>
      <c r="F4" s="474" t="s">
        <v>396</v>
      </c>
      <c r="G4" s="472" t="s">
        <v>397</v>
      </c>
      <c r="H4" s="475" t="s">
        <v>398</v>
      </c>
      <c r="I4" s="475" t="s">
        <v>399</v>
      </c>
      <c r="J4" s="665"/>
      <c r="K4" s="665"/>
      <c r="L4" s="472" t="s">
        <v>400</v>
      </c>
      <c r="M4" s="472" t="s">
        <v>401</v>
      </c>
      <c r="N4" s="472" t="s">
        <v>402</v>
      </c>
      <c r="O4" s="475" t="s">
        <v>403</v>
      </c>
      <c r="P4" s="665"/>
      <c r="Q4" s="664"/>
      <c r="R4" s="665"/>
      <c r="S4" s="719"/>
    </row>
    <row r="5" spans="1:19" ht="15" thickBot="1">
      <c r="A5" s="476">
        <v>1</v>
      </c>
      <c r="B5" s="477">
        <v>2</v>
      </c>
      <c r="C5" s="477">
        <v>3</v>
      </c>
      <c r="D5" s="478">
        <v>4</v>
      </c>
      <c r="E5" s="477">
        <v>5</v>
      </c>
      <c r="F5" s="477">
        <v>6</v>
      </c>
      <c r="G5" s="477">
        <v>7</v>
      </c>
      <c r="H5" s="477">
        <v>8</v>
      </c>
      <c r="I5" s="477">
        <v>9</v>
      </c>
      <c r="J5" s="477">
        <v>10</v>
      </c>
      <c r="K5" s="477">
        <v>11</v>
      </c>
      <c r="L5" s="477">
        <v>12</v>
      </c>
      <c r="M5" s="477">
        <v>13</v>
      </c>
      <c r="N5" s="477">
        <v>14</v>
      </c>
      <c r="O5" s="477">
        <v>15</v>
      </c>
      <c r="P5" s="477">
        <v>16</v>
      </c>
      <c r="Q5" s="477">
        <v>17</v>
      </c>
      <c r="R5" s="477">
        <v>18</v>
      </c>
      <c r="S5" s="479">
        <v>19</v>
      </c>
    </row>
    <row r="6" spans="1:21" ht="26.25">
      <c r="A6" s="480" t="s">
        <v>457</v>
      </c>
      <c r="B6" s="481">
        <v>111257</v>
      </c>
      <c r="C6" s="481">
        <v>15064</v>
      </c>
      <c r="D6" s="481">
        <v>12050</v>
      </c>
      <c r="E6" s="481"/>
      <c r="F6" s="481"/>
      <c r="G6" s="481"/>
      <c r="H6" s="481"/>
      <c r="I6" s="481"/>
      <c r="J6" s="481">
        <v>200</v>
      </c>
      <c r="K6" s="481"/>
      <c r="L6" s="481"/>
      <c r="M6" s="481"/>
      <c r="N6" s="481"/>
      <c r="O6" s="481"/>
      <c r="P6" s="481"/>
      <c r="Q6" s="481"/>
      <c r="R6" s="481"/>
      <c r="S6" s="482">
        <f>SUM(B6:R6)</f>
        <v>138571</v>
      </c>
      <c r="T6" s="483"/>
      <c r="U6" s="484"/>
    </row>
    <row r="7" spans="1:21" ht="26.25">
      <c r="A7" s="488" t="s">
        <v>404</v>
      </c>
      <c r="B7" s="486">
        <v>139959</v>
      </c>
      <c r="C7" s="486">
        <v>18795</v>
      </c>
      <c r="D7" s="486">
        <v>14376</v>
      </c>
      <c r="E7" s="486"/>
      <c r="F7" s="486"/>
      <c r="G7" s="486"/>
      <c r="H7" s="486"/>
      <c r="I7" s="486"/>
      <c r="J7" s="486">
        <v>218</v>
      </c>
      <c r="K7" s="486"/>
      <c r="L7" s="486"/>
      <c r="M7" s="486"/>
      <c r="N7" s="486"/>
      <c r="O7" s="486"/>
      <c r="P7" s="486"/>
      <c r="Q7" s="486"/>
      <c r="R7" s="486"/>
      <c r="S7" s="487">
        <f>SUM(B7:R7)</f>
        <v>173348</v>
      </c>
      <c r="T7" s="483"/>
      <c r="U7" s="484"/>
    </row>
    <row r="8" spans="1:21" ht="14.25" customHeight="1">
      <c r="A8" s="488" t="s">
        <v>99</v>
      </c>
      <c r="B8" s="486">
        <v>122556</v>
      </c>
      <c r="C8" s="486">
        <v>15968</v>
      </c>
      <c r="D8" s="486">
        <v>9712</v>
      </c>
      <c r="E8" s="486"/>
      <c r="F8" s="486"/>
      <c r="G8" s="486"/>
      <c r="H8" s="486"/>
      <c r="I8" s="486"/>
      <c r="J8" s="486">
        <v>193</v>
      </c>
      <c r="K8" s="486"/>
      <c r="L8" s="486"/>
      <c r="M8" s="486"/>
      <c r="N8" s="486"/>
      <c r="O8" s="486"/>
      <c r="P8" s="486"/>
      <c r="Q8" s="486"/>
      <c r="R8" s="486"/>
      <c r="S8" s="487">
        <f>SUM(B8:R8)</f>
        <v>148429</v>
      </c>
      <c r="T8" s="483"/>
      <c r="U8" s="484"/>
    </row>
    <row r="9" spans="1:21" ht="14.25">
      <c r="A9" s="488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7"/>
      <c r="T9" s="483"/>
      <c r="U9" s="484"/>
    </row>
    <row r="10" spans="1:20" ht="39">
      <c r="A10" s="489" t="s">
        <v>458</v>
      </c>
      <c r="B10" s="490">
        <v>7112</v>
      </c>
      <c r="C10" s="490">
        <v>724</v>
      </c>
      <c r="D10" s="490">
        <v>3913</v>
      </c>
      <c r="E10" s="490"/>
      <c r="F10" s="490"/>
      <c r="G10" s="490"/>
      <c r="H10" s="490"/>
      <c r="I10" s="490"/>
      <c r="J10" s="490">
        <v>25</v>
      </c>
      <c r="K10" s="490"/>
      <c r="L10" s="490"/>
      <c r="M10" s="490"/>
      <c r="N10" s="490"/>
      <c r="O10" s="490"/>
      <c r="P10" s="490"/>
      <c r="Q10" s="490"/>
      <c r="R10" s="490"/>
      <c r="S10" s="491">
        <f>SUM(B10:R10)</f>
        <v>11774</v>
      </c>
      <c r="T10" s="483"/>
    </row>
    <row r="11" spans="1:20" ht="26.25">
      <c r="A11" s="488" t="s">
        <v>405</v>
      </c>
      <c r="B11" s="486">
        <v>8367</v>
      </c>
      <c r="C11" s="486">
        <v>887</v>
      </c>
      <c r="D11" s="486">
        <v>4395</v>
      </c>
      <c r="E11" s="486"/>
      <c r="F11" s="486"/>
      <c r="G11" s="486"/>
      <c r="H11" s="486"/>
      <c r="I11" s="486"/>
      <c r="J11" s="486">
        <v>25</v>
      </c>
      <c r="K11" s="486"/>
      <c r="L11" s="486"/>
      <c r="M11" s="486"/>
      <c r="N11" s="486"/>
      <c r="O11" s="486"/>
      <c r="P11" s="486"/>
      <c r="Q11" s="486"/>
      <c r="R11" s="486"/>
      <c r="S11" s="487">
        <f>SUM(B11:R11)</f>
        <v>13674</v>
      </c>
      <c r="T11" s="483"/>
    </row>
    <row r="12" spans="1:20" ht="14.25">
      <c r="A12" s="488" t="s">
        <v>99</v>
      </c>
      <c r="B12" s="486">
        <v>7855</v>
      </c>
      <c r="C12" s="486">
        <v>805</v>
      </c>
      <c r="D12" s="486">
        <v>3677</v>
      </c>
      <c r="E12" s="486"/>
      <c r="F12" s="486"/>
      <c r="G12" s="486"/>
      <c r="H12" s="486"/>
      <c r="I12" s="486"/>
      <c r="J12" s="486">
        <v>0</v>
      </c>
      <c r="K12" s="486"/>
      <c r="L12" s="486"/>
      <c r="M12" s="486"/>
      <c r="N12" s="486"/>
      <c r="O12" s="486"/>
      <c r="P12" s="486"/>
      <c r="Q12" s="486"/>
      <c r="R12" s="486"/>
      <c r="S12" s="487">
        <f>SUM(B12:R12)</f>
        <v>12337</v>
      </c>
      <c r="T12" s="483"/>
    </row>
    <row r="13" spans="1:20" ht="14.25">
      <c r="A13" s="488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7"/>
      <c r="T13" s="483"/>
    </row>
    <row r="14" spans="1:21" ht="39">
      <c r="A14" s="488" t="s">
        <v>459</v>
      </c>
      <c r="B14" s="486">
        <v>15400</v>
      </c>
      <c r="C14" s="486">
        <v>1963</v>
      </c>
      <c r="D14" s="486">
        <v>6868</v>
      </c>
      <c r="E14" s="486"/>
      <c r="F14" s="486"/>
      <c r="G14" s="486"/>
      <c r="H14" s="486"/>
      <c r="I14" s="486"/>
      <c r="J14" s="486">
        <v>615</v>
      </c>
      <c r="K14" s="486"/>
      <c r="L14" s="486"/>
      <c r="M14" s="486"/>
      <c r="N14" s="486"/>
      <c r="O14" s="486"/>
      <c r="P14" s="486"/>
      <c r="Q14" s="486"/>
      <c r="R14" s="486"/>
      <c r="S14" s="487">
        <f>SUM(B14:R14)</f>
        <v>24846</v>
      </c>
      <c r="T14" s="483"/>
      <c r="U14" s="484"/>
    </row>
    <row r="15" spans="1:21" ht="26.25">
      <c r="A15" s="488" t="s">
        <v>406</v>
      </c>
      <c r="B15" s="486">
        <v>22816</v>
      </c>
      <c r="C15" s="486">
        <v>2926</v>
      </c>
      <c r="D15" s="486">
        <v>6868</v>
      </c>
      <c r="E15" s="486"/>
      <c r="F15" s="486"/>
      <c r="G15" s="486"/>
      <c r="H15" s="486"/>
      <c r="I15" s="486"/>
      <c r="J15" s="486">
        <v>615</v>
      </c>
      <c r="K15" s="486"/>
      <c r="L15" s="486"/>
      <c r="M15" s="486"/>
      <c r="N15" s="486"/>
      <c r="O15" s="486"/>
      <c r="P15" s="486"/>
      <c r="Q15" s="486"/>
      <c r="R15" s="486"/>
      <c r="S15" s="487">
        <f>SUM(B15:R15)</f>
        <v>33225</v>
      </c>
      <c r="T15" s="483"/>
      <c r="U15" s="484"/>
    </row>
    <row r="16" spans="1:21" ht="14.25">
      <c r="A16" s="488" t="s">
        <v>99</v>
      </c>
      <c r="B16" s="486">
        <v>19614</v>
      </c>
      <c r="C16" s="486">
        <v>2507</v>
      </c>
      <c r="D16" s="486">
        <v>2948</v>
      </c>
      <c r="E16" s="486"/>
      <c r="F16" s="486"/>
      <c r="G16" s="486"/>
      <c r="H16" s="486"/>
      <c r="I16" s="486"/>
      <c r="J16" s="486">
        <v>468</v>
      </c>
      <c r="K16" s="486"/>
      <c r="L16" s="486"/>
      <c r="M16" s="486"/>
      <c r="N16" s="486"/>
      <c r="O16" s="486"/>
      <c r="P16" s="486"/>
      <c r="Q16" s="486"/>
      <c r="R16" s="486"/>
      <c r="S16" s="487">
        <f>SUM(B16:R16)</f>
        <v>25537</v>
      </c>
      <c r="T16" s="483"/>
      <c r="U16" s="484"/>
    </row>
    <row r="17" spans="1:21" ht="14.25">
      <c r="A17" s="488"/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7"/>
      <c r="T17" s="483"/>
      <c r="U17" s="484"/>
    </row>
    <row r="18" spans="1:21" ht="26.25">
      <c r="A18" s="489" t="s">
        <v>460</v>
      </c>
      <c r="B18" s="490">
        <v>5684</v>
      </c>
      <c r="C18" s="490">
        <v>734</v>
      </c>
      <c r="D18" s="490">
        <v>8589</v>
      </c>
      <c r="E18" s="490"/>
      <c r="F18" s="490">
        <v>7596</v>
      </c>
      <c r="G18" s="490"/>
      <c r="H18" s="490"/>
      <c r="I18" s="490"/>
      <c r="J18" s="490"/>
      <c r="K18" s="490"/>
      <c r="L18" s="490"/>
      <c r="M18" s="490"/>
      <c r="N18" s="490"/>
      <c r="O18" s="490"/>
      <c r="P18" s="490">
        <v>116550</v>
      </c>
      <c r="Q18" s="490"/>
      <c r="R18" s="490"/>
      <c r="S18" s="491">
        <f>SUM(B18:R18)</f>
        <v>139153</v>
      </c>
      <c r="T18" s="483"/>
      <c r="U18" s="484"/>
    </row>
    <row r="19" spans="1:21" ht="14.25">
      <c r="A19" s="489" t="s">
        <v>407</v>
      </c>
      <c r="B19" s="490">
        <v>5713</v>
      </c>
      <c r="C19" s="490">
        <v>735</v>
      </c>
      <c r="D19" s="490">
        <v>8553</v>
      </c>
      <c r="E19" s="490"/>
      <c r="F19" s="490">
        <v>7596</v>
      </c>
      <c r="G19" s="490"/>
      <c r="H19" s="490"/>
      <c r="I19" s="490"/>
      <c r="J19" s="490"/>
      <c r="K19" s="490"/>
      <c r="L19" s="490"/>
      <c r="M19" s="490"/>
      <c r="N19" s="490"/>
      <c r="O19" s="490"/>
      <c r="P19" s="490">
        <v>156574</v>
      </c>
      <c r="Q19" s="490"/>
      <c r="R19" s="490"/>
      <c r="S19" s="491">
        <f>SUM(B19:R19)</f>
        <v>179171</v>
      </c>
      <c r="T19" s="483"/>
      <c r="U19" s="484"/>
    </row>
    <row r="20" spans="1:21" ht="14.25">
      <c r="A20" s="489" t="s">
        <v>99</v>
      </c>
      <c r="B20" s="490">
        <v>5713</v>
      </c>
      <c r="C20" s="490">
        <v>734</v>
      </c>
      <c r="D20" s="490">
        <v>4210</v>
      </c>
      <c r="E20" s="490"/>
      <c r="F20" s="490">
        <v>7596</v>
      </c>
      <c r="G20" s="490"/>
      <c r="H20" s="490"/>
      <c r="I20" s="490"/>
      <c r="J20" s="490"/>
      <c r="K20" s="490"/>
      <c r="L20" s="490"/>
      <c r="M20" s="490"/>
      <c r="N20" s="490"/>
      <c r="O20" s="490"/>
      <c r="P20" s="490">
        <v>156574</v>
      </c>
      <c r="Q20" s="490"/>
      <c r="R20" s="490"/>
      <c r="S20" s="491">
        <f>SUM(B20:R20)</f>
        <v>174827</v>
      </c>
      <c r="T20" s="483"/>
      <c r="U20" s="484"/>
    </row>
    <row r="21" spans="1:21" ht="15" thickBot="1">
      <c r="A21" s="493"/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590"/>
      <c r="Q21" s="494"/>
      <c r="R21" s="494"/>
      <c r="S21" s="495"/>
      <c r="T21" s="483"/>
      <c r="U21" s="484"/>
    </row>
    <row r="22" spans="1:19" s="499" customFormat="1" ht="15">
      <c r="A22" s="496" t="s">
        <v>25</v>
      </c>
      <c r="B22" s="497">
        <f aca="true" t="shared" si="0" ref="B22:D24">SUM(B6,B10,B14,B18)</f>
        <v>139453</v>
      </c>
      <c r="C22" s="497">
        <f t="shared" si="0"/>
        <v>18485</v>
      </c>
      <c r="D22" s="497">
        <f t="shared" si="0"/>
        <v>31420</v>
      </c>
      <c r="E22" s="497"/>
      <c r="F22" s="497">
        <f>SUM(F6,F10,F14,F18)</f>
        <v>7596</v>
      </c>
      <c r="G22" s="497"/>
      <c r="H22" s="497"/>
      <c r="I22" s="497"/>
      <c r="J22" s="497">
        <f>SUM(J6,J10,J14,J18)</f>
        <v>840</v>
      </c>
      <c r="K22" s="497"/>
      <c r="L22" s="497"/>
      <c r="M22" s="497"/>
      <c r="N22" s="497"/>
      <c r="O22" s="497"/>
      <c r="P22" s="497">
        <f>SUM(P6,P10,P14,P18)</f>
        <v>116550</v>
      </c>
      <c r="Q22" s="497"/>
      <c r="R22" s="497"/>
      <c r="S22" s="498">
        <f>SUM(S6,S10,S14,S18)</f>
        <v>314344</v>
      </c>
    </row>
    <row r="23" spans="1:19" s="499" customFormat="1" ht="15">
      <c r="A23" s="599" t="s">
        <v>86</v>
      </c>
      <c r="B23" s="500">
        <f t="shared" si="0"/>
        <v>176855</v>
      </c>
      <c r="C23" s="500">
        <f t="shared" si="0"/>
        <v>23343</v>
      </c>
      <c r="D23" s="500">
        <f t="shared" si="0"/>
        <v>34192</v>
      </c>
      <c r="E23" s="500"/>
      <c r="F23" s="500">
        <f>SUM(F7,F11,F15,F19)</f>
        <v>7596</v>
      </c>
      <c r="G23" s="500"/>
      <c r="H23" s="500"/>
      <c r="I23" s="500"/>
      <c r="J23" s="500">
        <f>SUM(J7,J11,J15,J19)</f>
        <v>858</v>
      </c>
      <c r="K23" s="500"/>
      <c r="L23" s="500"/>
      <c r="M23" s="500"/>
      <c r="N23" s="500"/>
      <c r="O23" s="500"/>
      <c r="P23" s="500">
        <f>SUM(P7,P11,P15,P19)</f>
        <v>156574</v>
      </c>
      <c r="Q23" s="500"/>
      <c r="R23" s="500"/>
      <c r="S23" s="501">
        <f>SUM(S7,S11,S15,S19)</f>
        <v>399418</v>
      </c>
    </row>
    <row r="24" spans="1:19" s="499" customFormat="1" ht="15">
      <c r="A24" s="599" t="s">
        <v>99</v>
      </c>
      <c r="B24" s="500">
        <f t="shared" si="0"/>
        <v>155738</v>
      </c>
      <c r="C24" s="500">
        <f t="shared" si="0"/>
        <v>20014</v>
      </c>
      <c r="D24" s="500">
        <f t="shared" si="0"/>
        <v>20547</v>
      </c>
      <c r="E24" s="500"/>
      <c r="F24" s="500">
        <f>SUM(F8,F12,F16,F20)</f>
        <v>7596</v>
      </c>
      <c r="G24" s="500"/>
      <c r="H24" s="500"/>
      <c r="I24" s="500"/>
      <c r="J24" s="500">
        <f>SUM(J8,J12,J16,J20)</f>
        <v>661</v>
      </c>
      <c r="K24" s="500"/>
      <c r="L24" s="500"/>
      <c r="M24" s="500"/>
      <c r="N24" s="500"/>
      <c r="O24" s="500"/>
      <c r="P24" s="591">
        <f>SUM(P8,P12,P16,P20)</f>
        <v>156574</v>
      </c>
      <c r="Q24" s="500"/>
      <c r="R24" s="500"/>
      <c r="S24" s="501">
        <f>SUM(S8,S12,S16,S20)</f>
        <v>361130</v>
      </c>
    </row>
    <row r="25" spans="1:19" s="499" customFormat="1" ht="15">
      <c r="A25" s="502" t="s">
        <v>408</v>
      </c>
      <c r="B25" s="503">
        <f>B24-B26</f>
        <v>147883</v>
      </c>
      <c r="C25" s="503">
        <f>C24-C26</f>
        <v>19209</v>
      </c>
      <c r="D25" s="503">
        <f>D24-D26</f>
        <v>16870</v>
      </c>
      <c r="E25" s="503"/>
      <c r="F25" s="503">
        <f>F24-F26</f>
        <v>7596</v>
      </c>
      <c r="G25" s="503"/>
      <c r="H25" s="503"/>
      <c r="I25" s="503"/>
      <c r="J25" s="503">
        <f>J24-J26</f>
        <v>661</v>
      </c>
      <c r="K25" s="503"/>
      <c r="L25" s="503"/>
      <c r="M25" s="503"/>
      <c r="N25" s="503"/>
      <c r="O25" s="503"/>
      <c r="P25" s="503"/>
      <c r="Q25" s="503"/>
      <c r="R25" s="503"/>
      <c r="S25" s="503">
        <f>S24-S26</f>
        <v>348793</v>
      </c>
    </row>
    <row r="26" spans="1:22" s="499" customFormat="1" ht="15.75" thickBot="1">
      <c r="A26" s="504" t="s">
        <v>409</v>
      </c>
      <c r="B26" s="505">
        <v>7855</v>
      </c>
      <c r="C26" s="505">
        <v>805</v>
      </c>
      <c r="D26" s="505">
        <v>3677</v>
      </c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6">
        <f>SUM(B26:R26)</f>
        <v>12337</v>
      </c>
      <c r="V26" s="471"/>
    </row>
  </sheetData>
  <sheetProtection/>
  <mergeCells count="17">
    <mergeCell ref="A1:A4"/>
    <mergeCell ref="B1:O1"/>
    <mergeCell ref="P1:R1"/>
    <mergeCell ref="S1:S4"/>
    <mergeCell ref="B2:I2"/>
    <mergeCell ref="J2:O2"/>
    <mergeCell ref="P2:P4"/>
    <mergeCell ref="Q2:Q4"/>
    <mergeCell ref="R2:R4"/>
    <mergeCell ref="B3:B4"/>
    <mergeCell ref="L3:O3"/>
    <mergeCell ref="C3:C4"/>
    <mergeCell ref="D3:D4"/>
    <mergeCell ref="E3:E4"/>
    <mergeCell ref="F3:I3"/>
    <mergeCell ref="J3:J4"/>
    <mergeCell ref="K3:K4"/>
  </mergeCells>
  <printOptions/>
  <pageMargins left="0.31496062992125984" right="0.1968503937007874" top="1.2075" bottom="0.35433070866141736" header="0.1968503937007874" footer="0.1968503937007874"/>
  <pageSetup fitToHeight="1" fitToWidth="1" horizontalDpi="600" verticalDpi="600" orientation="landscape" paperSize="9" scale="69" r:id="rId1"/>
  <headerFooter>
    <oddHeader>&amp;C&amp;"Book Antiqua,Félkövér"&amp;11Keszthely Város Önkormányzata
2023. évi főbb kiadásai jogcím-csoportonként és feladatonként&amp;R&amp;"Book Antiqua,Félkövér"8. melléklet
ezer Ft</oddHeader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4"/>
  <sheetViews>
    <sheetView tabSelected="1" view="pageLayout" workbookViewId="0" topLeftCell="A1">
      <selection activeCell="E5" sqref="E5"/>
    </sheetView>
  </sheetViews>
  <sheetFormatPr defaultColWidth="9.125" defaultRowHeight="12.75"/>
  <cols>
    <col min="1" max="1" width="5.50390625" style="341" customWidth="1"/>
    <col min="2" max="2" width="55.875" style="342" customWidth="1"/>
    <col min="3" max="3" width="14.125" style="343" bestFit="1" customWidth="1"/>
    <col min="4" max="5" width="14.125" style="343" customWidth="1"/>
    <col min="6" max="6" width="11.625" style="324" bestFit="1" customWidth="1"/>
    <col min="7" max="7" width="14.125" style="324" bestFit="1" customWidth="1"/>
    <col min="8" max="8" width="11.625" style="324" customWidth="1"/>
    <col min="9" max="9" width="9.125" style="324" customWidth="1"/>
    <col min="10" max="10" width="10.00390625" style="324" bestFit="1" customWidth="1"/>
    <col min="11" max="13" width="9.125" style="324" customWidth="1"/>
    <col min="14" max="14" width="9.125" style="344" customWidth="1"/>
    <col min="15" max="16384" width="9.125" style="324" customWidth="1"/>
  </cols>
  <sheetData>
    <row r="1" spans="1:8" ht="45.75" thickBot="1">
      <c r="A1" s="318" t="s">
        <v>53</v>
      </c>
      <c r="B1" s="319" t="s">
        <v>342</v>
      </c>
      <c r="C1" s="320" t="s">
        <v>25</v>
      </c>
      <c r="D1" s="321" t="s">
        <v>86</v>
      </c>
      <c r="E1" s="322" t="s">
        <v>99</v>
      </c>
      <c r="F1" s="321" t="s">
        <v>343</v>
      </c>
      <c r="G1" s="323" t="s">
        <v>344</v>
      </c>
      <c r="H1" s="347" t="s">
        <v>26</v>
      </c>
    </row>
    <row r="2" spans="1:8" s="329" customFormat="1" ht="30">
      <c r="A2" s="325">
        <v>1</v>
      </c>
      <c r="B2" s="326" t="s">
        <v>345</v>
      </c>
      <c r="C2" s="327"/>
      <c r="D2" s="327"/>
      <c r="E2" s="327"/>
      <c r="F2" s="327"/>
      <c r="G2" s="328"/>
      <c r="H2" s="348"/>
    </row>
    <row r="3" spans="1:8" s="329" customFormat="1" ht="15">
      <c r="A3" s="325"/>
      <c r="B3" s="601" t="s">
        <v>468</v>
      </c>
      <c r="C3" s="600"/>
      <c r="D3" s="600"/>
      <c r="E3" s="600"/>
      <c r="F3" s="600"/>
      <c r="G3" s="328"/>
      <c r="H3" s="348"/>
    </row>
    <row r="4" spans="1:8" s="329" customFormat="1" ht="16.5">
      <c r="A4" s="330"/>
      <c r="B4" s="363" t="s">
        <v>467</v>
      </c>
      <c r="C4" s="383">
        <v>475</v>
      </c>
      <c r="D4" s="383">
        <v>475</v>
      </c>
      <c r="E4" s="383">
        <v>440</v>
      </c>
      <c r="F4" s="383">
        <v>440</v>
      </c>
      <c r="G4" s="331"/>
      <c r="H4" s="349">
        <f>E4/D4</f>
        <v>0.9263157894736842</v>
      </c>
    </row>
    <row r="5" spans="1:8" s="329" customFormat="1" ht="16.5">
      <c r="A5" s="330"/>
      <c r="B5" s="364" t="s">
        <v>466</v>
      </c>
      <c r="C5" s="383">
        <v>140</v>
      </c>
      <c r="D5" s="383">
        <v>140</v>
      </c>
      <c r="E5" s="383">
        <v>29</v>
      </c>
      <c r="F5" s="383">
        <v>29</v>
      </c>
      <c r="G5" s="331"/>
      <c r="H5" s="349"/>
    </row>
    <row r="6" spans="1:8" s="329" customFormat="1" ht="16.5">
      <c r="A6" s="330"/>
      <c r="B6" s="602" t="s">
        <v>469</v>
      </c>
      <c r="C6" s="383"/>
      <c r="D6" s="383"/>
      <c r="E6" s="383"/>
      <c r="F6" s="383"/>
      <c r="G6" s="331"/>
      <c r="H6" s="349"/>
    </row>
    <row r="7" spans="1:8" s="329" customFormat="1" ht="16.5">
      <c r="A7" s="330"/>
      <c r="B7" s="363" t="s">
        <v>467</v>
      </c>
      <c r="C7" s="383">
        <v>20</v>
      </c>
      <c r="D7" s="383">
        <v>20</v>
      </c>
      <c r="E7" s="383">
        <v>20</v>
      </c>
      <c r="F7" s="383">
        <v>20</v>
      </c>
      <c r="G7" s="331"/>
      <c r="H7" s="349"/>
    </row>
    <row r="8" spans="1:8" s="329" customFormat="1" ht="16.5">
      <c r="A8" s="330"/>
      <c r="B8" s="364" t="s">
        <v>346</v>
      </c>
      <c r="C8" s="333">
        <v>180</v>
      </c>
      <c r="D8" s="333">
        <v>198</v>
      </c>
      <c r="E8" s="333">
        <v>172</v>
      </c>
      <c r="F8" s="333">
        <v>172</v>
      </c>
      <c r="G8" s="334"/>
      <c r="H8" s="348">
        <f>E8/D8</f>
        <v>0.8686868686868687</v>
      </c>
    </row>
    <row r="9" spans="1:8" s="329" customFormat="1" ht="16.5">
      <c r="A9" s="330"/>
      <c r="B9" s="602" t="s">
        <v>470</v>
      </c>
      <c r="C9" s="333"/>
      <c r="D9" s="333"/>
      <c r="E9" s="333"/>
      <c r="F9" s="333"/>
      <c r="G9" s="334"/>
      <c r="H9" s="348"/>
    </row>
    <row r="10" spans="1:8" s="329" customFormat="1" ht="16.5">
      <c r="A10" s="330"/>
      <c r="B10" s="364" t="s">
        <v>346</v>
      </c>
      <c r="C10" s="333">
        <v>25</v>
      </c>
      <c r="D10" s="333">
        <v>25</v>
      </c>
      <c r="E10" s="333"/>
      <c r="F10" s="333"/>
      <c r="G10" s="334"/>
      <c r="H10" s="348"/>
    </row>
    <row r="11" spans="1:8" s="329" customFormat="1" ht="15">
      <c r="A11" s="330"/>
      <c r="B11" s="365" t="s">
        <v>348</v>
      </c>
      <c r="C11" s="335">
        <f>SUM(C4:C10)</f>
        <v>840</v>
      </c>
      <c r="D11" s="335">
        <f>SUM(D4:D10)</f>
        <v>858</v>
      </c>
      <c r="E11" s="335">
        <f>SUM(E4:E9)</f>
        <v>661</v>
      </c>
      <c r="F11" s="335">
        <f>SUM(F4:F9)</f>
        <v>661</v>
      </c>
      <c r="G11" s="380"/>
      <c r="H11" s="348">
        <f>E11/D11</f>
        <v>0.7703962703962703</v>
      </c>
    </row>
    <row r="12" spans="1:8" s="329" customFormat="1" ht="16.5">
      <c r="A12" s="330"/>
      <c r="B12" s="332"/>
      <c r="C12" s="333"/>
      <c r="D12" s="333"/>
      <c r="E12" s="333"/>
      <c r="F12" s="333"/>
      <c r="G12" s="334"/>
      <c r="H12" s="345"/>
    </row>
    <row r="13" spans="1:8" s="336" customFormat="1" ht="16.5">
      <c r="A13" s="330"/>
      <c r="B13" s="332"/>
      <c r="C13" s="333"/>
      <c r="D13" s="333"/>
      <c r="E13" s="333"/>
      <c r="F13" s="333"/>
      <c r="G13" s="337"/>
      <c r="H13" s="346"/>
    </row>
    <row r="14" spans="1:8" s="336" customFormat="1" ht="30.75" thickBot="1">
      <c r="A14" s="338"/>
      <c r="B14" s="339" t="s">
        <v>347</v>
      </c>
      <c r="C14" s="340">
        <v>840</v>
      </c>
      <c r="D14" s="340">
        <v>858</v>
      </c>
      <c r="E14" s="340">
        <v>661</v>
      </c>
      <c r="F14" s="340">
        <v>661</v>
      </c>
      <c r="G14" s="381"/>
      <c r="H14" s="384">
        <f>E14/D14</f>
        <v>0.7703962703962703</v>
      </c>
    </row>
    <row r="15" ht="16.5"/>
    <row r="16" ht="16.5">
      <c r="N16" s="324"/>
    </row>
    <row r="17" spans="1:8" ht="16.5">
      <c r="A17" s="366"/>
      <c r="B17" s="366"/>
      <c r="C17" s="366"/>
      <c r="D17" s="366"/>
      <c r="E17" s="366"/>
      <c r="F17" s="366"/>
      <c r="G17" s="366"/>
      <c r="H17" s="367"/>
    </row>
    <row r="18" spans="1:8" ht="16.5">
      <c r="A18" s="368"/>
      <c r="B18" s="369"/>
      <c r="C18" s="370"/>
      <c r="D18" s="370"/>
      <c r="E18" s="370"/>
      <c r="F18" s="370"/>
      <c r="G18" s="370"/>
      <c r="H18" s="343"/>
    </row>
    <row r="19" spans="1:8" ht="16.5">
      <c r="A19" s="368"/>
      <c r="B19" s="371"/>
      <c r="C19" s="372"/>
      <c r="D19" s="372"/>
      <c r="E19" s="372"/>
      <c r="F19" s="372"/>
      <c r="G19" s="370"/>
      <c r="H19" s="373"/>
    </row>
    <row r="20" spans="1:8" ht="16.5">
      <c r="A20" s="368"/>
      <c r="B20" s="369"/>
      <c r="C20" s="370"/>
      <c r="D20" s="370"/>
      <c r="E20" s="370"/>
      <c r="F20" s="370"/>
      <c r="G20" s="370"/>
      <c r="H20" s="374"/>
    </row>
    <row r="21" spans="1:8" ht="16.5">
      <c r="A21" s="368"/>
      <c r="B21" s="369"/>
      <c r="C21" s="370"/>
      <c r="D21" s="370"/>
      <c r="E21" s="370"/>
      <c r="F21" s="370"/>
      <c r="G21" s="370"/>
      <c r="H21" s="374"/>
    </row>
    <row r="22" spans="1:8" ht="16.5">
      <c r="A22" s="368"/>
      <c r="B22" s="375"/>
      <c r="C22" s="372"/>
      <c r="D22" s="372"/>
      <c r="E22" s="372"/>
      <c r="F22" s="372"/>
      <c r="G22" s="372"/>
      <c r="H22" s="374"/>
    </row>
    <row r="23" spans="1:8" ht="16.5">
      <c r="A23" s="368"/>
      <c r="B23" s="369"/>
      <c r="C23" s="370"/>
      <c r="D23" s="370"/>
      <c r="E23" s="370"/>
      <c r="F23" s="370"/>
      <c r="G23" s="376"/>
      <c r="H23" s="374"/>
    </row>
    <row r="24" spans="1:8" ht="16.5">
      <c r="A24" s="368"/>
      <c r="B24" s="375"/>
      <c r="C24" s="377"/>
      <c r="D24" s="377"/>
      <c r="E24" s="377"/>
      <c r="F24" s="377"/>
      <c r="G24" s="372"/>
      <c r="H24" s="374"/>
    </row>
  </sheetData>
  <sheetProtection/>
  <printOptions/>
  <pageMargins left="0.44" right="0.2362204724409449" top="1.1531666666666667" bottom="0.15748031496062992" header="0.2362204724409449" footer="0.1968503937007874"/>
  <pageSetup fitToHeight="1" fitToWidth="1" horizontalDpi="600" verticalDpi="600" orientation="portrait" paperSize="9" scale="76" r:id="rId3"/>
  <headerFooter>
    <oddHeader>&amp;C&amp;"Book Antiqua,Félkövér"&amp;11Keszthely és Környéke Kistérségi Többcélú Társulás 2023. évi
beruházási és felújítási kiadásai feladatonként&amp;R&amp;"Book Antiqua,Félkövér"9.  melléklet
ezer Ft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Bánné Nagy Szabina</cp:lastModifiedBy>
  <cp:lastPrinted>2024-04-29T11:20:55Z</cp:lastPrinted>
  <dcterms:created xsi:type="dcterms:W3CDTF">1999-10-30T10:30:45Z</dcterms:created>
  <dcterms:modified xsi:type="dcterms:W3CDTF">2024-04-29T13:00:14Z</dcterms:modified>
  <cp:category/>
  <cp:version/>
  <cp:contentType/>
  <cp:contentStatus/>
</cp:coreProperties>
</file>